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19200" windowHeight="10755" activeTab="1"/>
  </bookViews>
  <sheets>
    <sheet name="Прил 16.1" sheetId="2" r:id="rId1"/>
    <sheet name="Сокращенный" sheetId="3" r:id="rId2"/>
  </sheets>
  <definedNames>
    <definedName name="_xlnm._FilterDatabase" localSheetId="0" hidden="1">'Прил 16.1'!$A$4:$F$71</definedName>
    <definedName name="_xlnm.Print_Titles" localSheetId="0">'Прил 16.1'!$3:$3</definedName>
    <definedName name="_xlnm.Print_Titles" localSheetId="1">Сокращенный!$3:$4</definedName>
    <definedName name="_xlnm.Print_Area" localSheetId="0">'Прил 16.1'!$A$1:$J$77</definedName>
  </definedNames>
  <calcPr calcId="144525"/>
</workbook>
</file>

<file path=xl/calcChain.xml><?xml version="1.0" encoding="utf-8"?>
<calcChain xmlns="http://schemas.openxmlformats.org/spreadsheetml/2006/main">
  <c r="G28" i="3" l="1"/>
  <c r="H28" i="3"/>
  <c r="F28" i="3"/>
  <c r="I11" i="3" l="1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9" i="3"/>
  <c r="I8" i="3"/>
  <c r="I7" i="3"/>
  <c r="I6" i="3"/>
  <c r="I28" i="3" l="1"/>
  <c r="J73" i="2"/>
  <c r="J72" i="2"/>
  <c r="I72" i="2"/>
  <c r="H72" i="2"/>
  <c r="I75" i="2"/>
  <c r="H75" i="2"/>
  <c r="H73" i="2" l="1"/>
  <c r="I73" i="2"/>
  <c r="I64" i="2" l="1"/>
  <c r="I61" i="2"/>
  <c r="I67" i="2"/>
  <c r="I58" i="2"/>
  <c r="I55" i="2"/>
  <c r="I46" i="2" l="1"/>
  <c r="J46" i="2" s="1"/>
  <c r="I49" i="2"/>
  <c r="I52" i="2"/>
  <c r="I43" i="2"/>
  <c r="I40" i="2"/>
  <c r="I37" i="2"/>
  <c r="I34" i="2"/>
  <c r="I31" i="2"/>
  <c r="I28" i="2"/>
  <c r="I6" i="2"/>
  <c r="I9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8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4" i="2"/>
  <c r="J23" i="2"/>
  <c r="J21" i="2"/>
  <c r="J20" i="2"/>
  <c r="J17" i="2"/>
  <c r="J16" i="2"/>
  <c r="J14" i="2"/>
  <c r="J13" i="2"/>
  <c r="J11" i="2"/>
  <c r="J10" i="2"/>
  <c r="J9" i="2"/>
  <c r="J8" i="2"/>
  <c r="J7" i="2"/>
  <c r="J6" i="2"/>
  <c r="I25" i="2" l="1"/>
  <c r="J25" i="2" s="1"/>
  <c r="I22" i="2"/>
  <c r="J22" i="2" s="1"/>
  <c r="I19" i="2"/>
  <c r="J19" i="2" s="1"/>
  <c r="I12" i="2"/>
  <c r="J12" i="2" s="1"/>
  <c r="I15" i="2"/>
  <c r="J15" i="2" s="1"/>
  <c r="G13" i="2" l="1"/>
  <c r="G69" i="2" l="1"/>
  <c r="G68" i="2"/>
  <c r="G65" i="2"/>
  <c r="G66" i="2"/>
  <c r="G63" i="2"/>
  <c r="G62" i="2"/>
  <c r="G59" i="2"/>
  <c r="G60" i="2"/>
  <c r="G56" i="2"/>
  <c r="G57" i="2"/>
  <c r="G31" i="2"/>
  <c r="H31" i="2"/>
  <c r="G58" i="2" l="1"/>
  <c r="G64" i="2"/>
  <c r="G55" i="2"/>
  <c r="G61" i="2"/>
  <c r="G67" i="2"/>
  <c r="H67" i="2"/>
  <c r="H64" i="2"/>
  <c r="H61" i="2"/>
  <c r="H58" i="2"/>
  <c r="H55" i="2"/>
  <c r="H52" i="2"/>
  <c r="H49" i="2"/>
  <c r="J49" i="2" s="1"/>
  <c r="H46" i="2"/>
  <c r="H43" i="2"/>
  <c r="H40" i="2"/>
  <c r="H37" i="2"/>
  <c r="H34" i="2"/>
  <c r="H28" i="2"/>
  <c r="H25" i="2"/>
  <c r="H22" i="2"/>
  <c r="H19" i="2"/>
  <c r="G16" i="2"/>
  <c r="G17" i="2"/>
  <c r="H15" i="2"/>
  <c r="H12" i="2"/>
  <c r="H9" i="2"/>
  <c r="H6" i="2"/>
  <c r="H71" i="2" s="1"/>
  <c r="I71" i="2" l="1"/>
  <c r="J71" i="2" s="1"/>
  <c r="G15" i="2"/>
  <c r="F67" i="2"/>
  <c r="F64" i="2"/>
  <c r="F61" i="2"/>
  <c r="F49" i="2"/>
  <c r="F52" i="2"/>
  <c r="F15" i="2"/>
  <c r="F14" i="2"/>
  <c r="F12" i="2" l="1"/>
  <c r="G14" i="2"/>
  <c r="G12" i="2" s="1"/>
  <c r="G71" i="2" s="1"/>
  <c r="F22" i="2"/>
  <c r="F25" i="2"/>
  <c r="F19" i="2"/>
  <c r="F28" i="2" l="1"/>
  <c r="F6" i="2" l="1"/>
  <c r="F9" i="2"/>
  <c r="F58" i="2" l="1"/>
  <c r="F55" i="2"/>
  <c r="F46" i="2"/>
  <c r="F43" i="2"/>
  <c r="F40" i="2"/>
  <c r="F37" i="2"/>
  <c r="F34" i="2"/>
  <c r="F71" i="2" l="1"/>
</calcChain>
</file>

<file path=xl/sharedStrings.xml><?xml version="1.0" encoding="utf-8"?>
<sst xmlns="http://schemas.openxmlformats.org/spreadsheetml/2006/main" count="257" uniqueCount="73">
  <si>
    <t>Наименование объектов/мероприятий</t>
  </si>
  <si>
    <t>ГРБС</t>
  </si>
  <si>
    <t>Рз Пр</t>
  </si>
  <si>
    <t>ЦСР</t>
  </si>
  <si>
    <t>ВР</t>
  </si>
  <si>
    <t>Объекты муниципальной собственности</t>
  </si>
  <si>
    <t>за счет средств областного бюджета</t>
  </si>
  <si>
    <t>за счет средств федерального бюджета</t>
  </si>
  <si>
    <t>ИТОГО:</t>
  </si>
  <si>
    <t>(рублей)</t>
  </si>
  <si>
    <t>1</t>
  </si>
  <si>
    <t>2</t>
  </si>
  <si>
    <t>3</t>
  </si>
  <si>
    <t>Объекты государственной собственности</t>
  </si>
  <si>
    <t>Мероприятия по развитию водоснабжения в сельской местности</t>
  </si>
  <si>
    <t>0502</t>
  </si>
  <si>
    <t>Мероприятия по развитию газификации  в сельской местности</t>
  </si>
  <si>
    <t>0409</t>
  </si>
  <si>
    <t>Строительство автомобильной дороги Урицкий -Козелкино (1 этап) в Брянском районе Брянской области</t>
  </si>
  <si>
    <t>Реконструкция автомобильной дороги "Унеча-Мглин"-Бурчак (с устройством подъезда к н.п.Разрытое) в Мглинском районе Брянской области</t>
  </si>
  <si>
    <t>Строительство автомобильной дороги Подъезд к ферме КРС СПК  "Стародубский" в с.Пантусово в Стародубском районе Брянской области</t>
  </si>
  <si>
    <t>Строительство автомобильной дороги Подъезд к ферме КРС ООО "Русское молоко" в с.Нижнее в Стародубском районе Брянской области</t>
  </si>
  <si>
    <t>Строительство автомобильной дороги "Трубчевск-Погар"-Колодезки в Трубчевском районе Брянской области</t>
  </si>
  <si>
    <t>17 9 92 R0180</t>
  </si>
  <si>
    <t>17 9 97 R0180</t>
  </si>
  <si>
    <t>17 9 91 R0180</t>
  </si>
  <si>
    <t xml:space="preserve">Строительство автомобильной дороги Подъезд к агрогородку "Гетманобудский" от автомобильной дороги "Климово-Чуровичи" - Гетманова Буда на км 3+000  в Климовском районе Брянской области  </t>
  </si>
  <si>
    <t>17 9 94 R0180</t>
  </si>
  <si>
    <t>0405</t>
  </si>
  <si>
    <t>Строительство автомобильной дороги Подъезд к ферме КРС ООО "БМК" вблизи н.п.Радичи на                 км 3+700 автомобильной дороги Сеща-Радичи в Дубровском районе Брянской области</t>
  </si>
  <si>
    <t xml:space="preserve">Реконструкция стадиона «Десна» в Бежицком районе, г. Брянск (в том числе 1 этап реконструкции) </t>
  </si>
  <si>
    <t>1102</t>
  </si>
  <si>
    <t>25 0 14 R4950</t>
  </si>
  <si>
    <t>0412</t>
  </si>
  <si>
    <t>40 5 51 R5270</t>
  </si>
  <si>
    <t>Строительство автомобильной дороги  Подъезд  к МТФ СПК "Западный" в н.п. Гудовка Суражского района Брянской области</t>
  </si>
  <si>
    <t>Пристройка на 500 мест к МБОУ "Снежская гимназия" Брянского района в п. Путевка Брянского района Брянской области</t>
  </si>
  <si>
    <t>0702</t>
  </si>
  <si>
    <t xml:space="preserve">20 0 11 R5200 </t>
  </si>
  <si>
    <t>Средняя общеобразовательная школа на 160 мест в н.п. Свень Брянского района</t>
  </si>
  <si>
    <t>Газоснабжение микрорайона комплексной жилой застройки в н.п. Меленск Стародубского района Брянской области</t>
  </si>
  <si>
    <t>Водоснабжение микрорайона комплексной жилой застройки в н.п. Меленск Стародубского района Брянской области</t>
  </si>
  <si>
    <t>Электроснабжение микрорайона комплексной жилой застройки в н.п. Меленск Стародубского района Брянской области</t>
  </si>
  <si>
    <t>Брянский областной промышленный парк                           по ул. Красноармейская, д.103. Реконструкция.</t>
  </si>
  <si>
    <t>Строительство автомобильной дороги Подъезд к МТФ СПК "Восход" в н.п.Октябрьское на                 км 15+100 автомобильной дороги Сураж-Гордеевка в Суражском районе Брянской области</t>
  </si>
  <si>
    <t>Строительство школы на 500 мест по адресу: Брянская область, г.Стародуб,                                                 пер. Красноармейский, № 7 А</t>
  </si>
  <si>
    <t>изменения</t>
  </si>
  <si>
    <t>2017 год №23-3</t>
  </si>
  <si>
    <t>Строительство автомобильной дороги Подъезд к ферме КРС в н.п.Азаровка от автомобильной дороги "Погар-Стародуб" - Андрейковичи на км 23+900  Погарского района Брянской области</t>
  </si>
  <si>
    <t>Строительство автомобильной дороги Подъезд к ферме КРС ООО "Дубровское" от автомобильной дороги "Яблонь-Вороново"-Лутовиновка в Рогнединском районе Брянской области</t>
  </si>
  <si>
    <t>Исполнение</t>
  </si>
  <si>
    <t>Сумма</t>
  </si>
  <si>
    <t>%</t>
  </si>
  <si>
    <t>План 2017 года</t>
  </si>
  <si>
    <t>Отчет об исполнении приложения  16.1
к Закону Брянской области''Об областном бюджете на 2017 год и на плановый период 2018 и 2019 годов"Распределение бюджетных ассигнований на осуществление бюджетных инвестиций в объекты государственной и муниципальной собственности Брянской области, софинансирование капитальных вложений в которые осуществляется за счет межбюджетных трансфертов из федерального бюджета, на 2017 год"</t>
  </si>
  <si>
    <t>областные</t>
  </si>
  <si>
    <t>федеральные по 16.1</t>
  </si>
  <si>
    <t>федеральные по адресной</t>
  </si>
  <si>
    <t>разница</t>
  </si>
  <si>
    <t>Жуковский мост</t>
  </si>
  <si>
    <t>школа Свень</t>
  </si>
  <si>
    <t>Строительство автомобильной дороги Подъезд к ферме КРС ООО "БМК" вблизи н.п.Радичи на км 3+700 автомобильной дороги Сеща-Радичи в Дубровском районе Брянской области</t>
  </si>
  <si>
    <t>Брянский областной промышленный парк по ул. Красноармейская, д.103. Реконструкция</t>
  </si>
  <si>
    <t>Строительство школы на 500 мест по адресу: Брянская область, г.Стародуб, пер. Красноармейский, № 7 А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</si>
  <si>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</si>
  <si>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</si>
  <si>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 с учетом изменений</t>
  </si>
  <si>
    <t>Отчет об исполнении расходов, предусмотренных приложением  16.1
к Закону Брянской области''Об областном бюджете на 2017 год и на плановый период 2018 и 2019 годов"                                                           "Распределение бюджетных ассигнований на осуществление бюджетных инвестиций в объекты государственной и муниципальной собственности Брянской области, софинансирование капитальных вложений в которые осуществляется за счет межбюджетных трансфертов из федерального бюджета, на 2017 год"</t>
  </si>
  <si>
    <t xml:space="preserve">Заместитель Губернатора  Брянской области </t>
  </si>
  <si>
    <t>Г.В. Петушкова</t>
  </si>
  <si>
    <t xml:space="preserve">Исполнитель   Г.П. Кузнецова </t>
  </si>
  <si>
    <t>тел .74-13-92</t>
  </si>
  <si>
    <t>Кассовое
исполнение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</si>
</sst>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1" fillId="2" borderId="2" xfId="0" applyFont="1" applyFill="1" applyBorder="1"/>
    <xf numFmtId="0" fontId="1" fillId="2" borderId="0" xfId="0" applyFont="1" applyFill="1" applyBorder="1"/>
    <xf numFmtId="4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2" borderId="1" xfId="0" applyNumberFormat="1" applyFont="1" applyFill="1" applyBorder="1" applyAlignment="1"/>
    <xf numFmtId="0" fontId="1" fillId="2" borderId="1" xfId="0" applyFont="1" applyFill="1" applyBorder="1" applyAlignment="1"/>
    <xf numFmtId="4" fontId="4" fillId="2" borderId="1" xfId="0" applyNumberFormat="1" applyFont="1" applyFill="1" applyBorder="1" applyAlignment="1"/>
    <xf numFmtId="4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" fontId="5" fillId="2" borderId="1" xfId="1" applyNumberFormat="1" applyFont="1" applyFill="1" applyBorder="1" applyAlignment="1">
      <alignment wrapText="1"/>
    </xf>
    <xf numFmtId="4" fontId="6" fillId="2" borderId="1" xfId="1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/>
    <xf numFmtId="4" fontId="13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wrapText="1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19" fillId="2" borderId="1" xfId="1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Border="1"/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 wrapText="1"/>
    </xf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center" wrapText="1"/>
    </xf>
    <xf numFmtId="0" fontId="24" fillId="0" borderId="0" xfId="0" applyFont="1" applyFill="1" applyAlignment="1">
      <alignment vertical="top" wrapText="1"/>
    </xf>
    <xf numFmtId="0" fontId="15" fillId="0" borderId="0" xfId="0" applyFont="1"/>
    <xf numFmtId="0" fontId="22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4" fontId="19" fillId="2" borderId="3" xfId="1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vertical="top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4" fontId="14" fillId="2" borderId="11" xfId="0" applyNumberFormat="1" applyFont="1" applyFill="1" applyBorder="1" applyAlignment="1">
      <alignment wrapText="1"/>
    </xf>
    <xf numFmtId="4" fontId="14" fillId="2" borderId="12" xfId="0" applyNumberFormat="1" applyFont="1" applyFill="1" applyBorder="1" applyAlignment="1">
      <alignment wrapText="1"/>
    </xf>
    <xf numFmtId="4" fontId="17" fillId="2" borderId="11" xfId="0" applyNumberFormat="1" applyFont="1" applyFill="1" applyBorder="1" applyAlignment="1">
      <alignment horizontal="right" vertical="center"/>
    </xf>
    <xf numFmtId="4" fontId="19" fillId="2" borderId="12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4" fontId="19" fillId="2" borderId="11" xfId="1" applyNumberFormat="1" applyFont="1" applyFill="1" applyBorder="1" applyAlignment="1">
      <alignment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4" fontId="14" fillId="2" borderId="1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2" borderId="5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26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17" fillId="2" borderId="0" xfId="0" applyNumberFormat="1" applyFont="1" applyFill="1" applyAlignment="1">
      <alignment horizontal="right"/>
    </xf>
  </cellXfs>
  <cellStyles count="2">
    <cellStyle name="Обычный" xfId="0" builtinId="0"/>
    <cellStyle name="Обычный_2017 Приложение 16.1_2017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view="pageBreakPreview" topLeftCell="A58" zoomScale="75" zoomScaleNormal="57" zoomScaleSheetLayoutView="75" workbookViewId="0">
      <selection activeCell="I6" sqref="I6"/>
    </sheetView>
  </sheetViews>
  <sheetFormatPr defaultRowHeight="15" x14ac:dyDescent="0.25"/>
  <cols>
    <col min="1" max="1" width="60.7109375" style="3" customWidth="1"/>
    <col min="2" max="2" width="7.7109375" style="3" customWidth="1"/>
    <col min="3" max="3" width="8.140625" style="3" customWidth="1"/>
    <col min="4" max="4" width="20.5703125" style="3" customWidth="1"/>
    <col min="5" max="5" width="7.140625" style="3" customWidth="1"/>
    <col min="6" max="7" width="21.7109375" style="17" hidden="1" customWidth="1"/>
    <col min="8" max="8" width="21.7109375" style="17" bestFit="1" customWidth="1"/>
    <col min="9" max="9" width="21.28515625" style="12" customWidth="1"/>
    <col min="10" max="10" width="14.42578125" style="13" customWidth="1"/>
    <col min="11" max="16384" width="9.140625" style="3"/>
  </cols>
  <sheetData>
    <row r="1" spans="1:11" ht="118.5" customHeight="1" x14ac:dyDescent="0.25">
      <c r="A1" s="102" t="s">
        <v>54</v>
      </c>
      <c r="B1" s="102"/>
      <c r="C1" s="102"/>
      <c r="D1" s="102"/>
      <c r="E1" s="102"/>
      <c r="F1" s="102"/>
      <c r="G1" s="103"/>
      <c r="H1" s="103"/>
      <c r="I1" s="103"/>
      <c r="J1" s="103"/>
    </row>
    <row r="2" spans="1:11" ht="24" customHeight="1" x14ac:dyDescent="0.25">
      <c r="A2" s="2"/>
      <c r="B2" s="2"/>
      <c r="C2" s="2"/>
      <c r="D2" s="2"/>
      <c r="E2" s="2"/>
      <c r="F2" s="30" t="s">
        <v>9</v>
      </c>
      <c r="G2" s="30"/>
      <c r="H2" s="104" t="s">
        <v>9</v>
      </c>
      <c r="I2" s="104"/>
      <c r="J2" s="104"/>
    </row>
    <row r="3" spans="1:11" ht="27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47</v>
      </c>
      <c r="G3" s="1" t="s">
        <v>46</v>
      </c>
      <c r="H3" s="105" t="s">
        <v>53</v>
      </c>
      <c r="I3" s="100" t="s">
        <v>50</v>
      </c>
      <c r="J3" s="101"/>
    </row>
    <row r="4" spans="1:11" s="28" customFormat="1" ht="18.75" x14ac:dyDescent="0.25">
      <c r="A4" s="1" t="s">
        <v>10</v>
      </c>
      <c r="B4" s="1" t="s">
        <v>11</v>
      </c>
      <c r="C4" s="1" t="s">
        <v>12</v>
      </c>
      <c r="D4" s="1">
        <v>4</v>
      </c>
      <c r="E4" s="1">
        <v>5</v>
      </c>
      <c r="F4" s="1">
        <v>6</v>
      </c>
      <c r="G4" s="1"/>
      <c r="H4" s="106"/>
      <c r="I4" s="1" t="s">
        <v>51</v>
      </c>
      <c r="J4" s="34" t="s">
        <v>52</v>
      </c>
    </row>
    <row r="5" spans="1:11" ht="18.75" x14ac:dyDescent="0.25">
      <c r="A5" s="108" t="s">
        <v>13</v>
      </c>
      <c r="B5" s="108"/>
      <c r="C5" s="108"/>
      <c r="D5" s="108"/>
      <c r="E5" s="108"/>
      <c r="F5" s="108"/>
      <c r="G5" s="31"/>
      <c r="H5" s="31"/>
    </row>
    <row r="6" spans="1:11" ht="56.25" customHeight="1" x14ac:dyDescent="0.3">
      <c r="A6" s="11" t="s">
        <v>18</v>
      </c>
      <c r="B6" s="8"/>
      <c r="C6" s="9"/>
      <c r="D6" s="8"/>
      <c r="E6" s="8"/>
      <c r="F6" s="14">
        <f>F7+F8</f>
        <v>100919488</v>
      </c>
      <c r="G6" s="14"/>
      <c r="H6" s="38">
        <f>H7+H8</f>
        <v>100823646</v>
      </c>
      <c r="I6" s="38">
        <f>I7+I8</f>
        <v>75982154.840000004</v>
      </c>
      <c r="J6" s="38">
        <f>I6/H6*100</f>
        <v>75.361443326499028</v>
      </c>
    </row>
    <row r="7" spans="1:11" ht="24" customHeight="1" x14ac:dyDescent="0.3">
      <c r="A7" s="22" t="s">
        <v>7</v>
      </c>
      <c r="B7" s="8">
        <v>819</v>
      </c>
      <c r="C7" s="9" t="s">
        <v>17</v>
      </c>
      <c r="D7" s="8" t="s">
        <v>24</v>
      </c>
      <c r="E7" s="8">
        <v>410</v>
      </c>
      <c r="F7" s="15">
        <v>70482800</v>
      </c>
      <c r="G7" s="15"/>
      <c r="H7" s="39">
        <v>70283391</v>
      </c>
      <c r="I7" s="35">
        <v>52943503.359999999</v>
      </c>
      <c r="J7" s="39">
        <f t="shared" ref="J7:J69" si="0">I7/H7*100</f>
        <v>75.328612644771226</v>
      </c>
    </row>
    <row r="8" spans="1:11" ht="23.25" customHeight="1" x14ac:dyDescent="0.3">
      <c r="A8" s="22" t="s">
        <v>6</v>
      </c>
      <c r="B8" s="8">
        <v>819</v>
      </c>
      <c r="C8" s="9" t="s">
        <v>17</v>
      </c>
      <c r="D8" s="8" t="s">
        <v>24</v>
      </c>
      <c r="E8" s="8">
        <v>410</v>
      </c>
      <c r="F8" s="15">
        <v>30436688</v>
      </c>
      <c r="G8" s="15"/>
      <c r="H8" s="39">
        <v>30540255</v>
      </c>
      <c r="I8" s="35">
        <v>23038651.48</v>
      </c>
      <c r="J8" s="39">
        <f t="shared" si="0"/>
        <v>75.436997759187022</v>
      </c>
    </row>
    <row r="9" spans="1:11" ht="79.5" customHeight="1" x14ac:dyDescent="0.3">
      <c r="A9" s="29" t="s">
        <v>19</v>
      </c>
      <c r="B9" s="8"/>
      <c r="C9" s="9"/>
      <c r="D9" s="8"/>
      <c r="E9" s="8"/>
      <c r="F9" s="14">
        <f>F10+F11</f>
        <v>222029200</v>
      </c>
      <c r="G9" s="14"/>
      <c r="H9" s="38">
        <f>H10+H11</f>
        <v>222009195</v>
      </c>
      <c r="I9" s="38">
        <f>I10+I11</f>
        <v>222009195</v>
      </c>
      <c r="J9" s="38">
        <f t="shared" si="0"/>
        <v>100</v>
      </c>
    </row>
    <row r="10" spans="1:11" ht="21.75" customHeight="1" x14ac:dyDescent="0.3">
      <c r="A10" s="22" t="s">
        <v>7</v>
      </c>
      <c r="B10" s="8">
        <v>819</v>
      </c>
      <c r="C10" s="9" t="s">
        <v>17</v>
      </c>
      <c r="D10" s="8" t="s">
        <v>24</v>
      </c>
      <c r="E10" s="8">
        <v>410</v>
      </c>
      <c r="F10" s="15">
        <v>155189500</v>
      </c>
      <c r="G10" s="15"/>
      <c r="H10" s="39">
        <v>154890331</v>
      </c>
      <c r="I10" s="35">
        <v>154890331</v>
      </c>
      <c r="J10" s="39">
        <f t="shared" si="0"/>
        <v>100</v>
      </c>
    </row>
    <row r="11" spans="1:11" ht="24" customHeight="1" x14ac:dyDescent="0.3">
      <c r="A11" s="22" t="s">
        <v>6</v>
      </c>
      <c r="B11" s="8">
        <v>819</v>
      </c>
      <c r="C11" s="9" t="s">
        <v>17</v>
      </c>
      <c r="D11" s="8" t="s">
        <v>24</v>
      </c>
      <c r="E11" s="8">
        <v>410</v>
      </c>
      <c r="F11" s="15">
        <v>66839700</v>
      </c>
      <c r="G11" s="15"/>
      <c r="H11" s="39">
        <v>67118864</v>
      </c>
      <c r="I11" s="35">
        <v>67118864</v>
      </c>
      <c r="J11" s="39">
        <f t="shared" si="0"/>
        <v>100</v>
      </c>
      <c r="K11" s="13"/>
    </row>
    <row r="12" spans="1:11" ht="39" customHeight="1" x14ac:dyDescent="0.3">
      <c r="A12" s="4" t="s">
        <v>43</v>
      </c>
      <c r="B12" s="5"/>
      <c r="C12" s="6"/>
      <c r="D12" s="5"/>
      <c r="E12" s="5"/>
      <c r="F12" s="14">
        <f>F13+F14</f>
        <v>327422633</v>
      </c>
      <c r="G12" s="14">
        <f>G13+G14</f>
        <v>278317.98000000417</v>
      </c>
      <c r="H12" s="38">
        <f>H13+H14</f>
        <v>327700950.98000002</v>
      </c>
      <c r="I12" s="38">
        <f>I13+I14</f>
        <v>326036038.38</v>
      </c>
      <c r="J12" s="38">
        <f t="shared" si="0"/>
        <v>99.491941480480577</v>
      </c>
      <c r="K12" s="13"/>
    </row>
    <row r="13" spans="1:11" ht="24" customHeight="1" x14ac:dyDescent="0.3">
      <c r="A13" s="7" t="s">
        <v>7</v>
      </c>
      <c r="B13" s="5">
        <v>819</v>
      </c>
      <c r="C13" s="9" t="s">
        <v>33</v>
      </c>
      <c r="D13" s="5" t="s">
        <v>34</v>
      </c>
      <c r="E13" s="5">
        <v>410</v>
      </c>
      <c r="F13" s="15">
        <v>266081330</v>
      </c>
      <c r="G13" s="15">
        <f>H13-F13</f>
        <v>-2951768.8799999952</v>
      </c>
      <c r="H13" s="39">
        <v>263129561.12</v>
      </c>
      <c r="I13" s="35">
        <v>261647788.91</v>
      </c>
      <c r="J13" s="39">
        <f t="shared" si="0"/>
        <v>99.436865928824986</v>
      </c>
      <c r="K13" s="13"/>
    </row>
    <row r="14" spans="1:11" ht="26.25" customHeight="1" x14ac:dyDescent="0.3">
      <c r="A14" s="7" t="s">
        <v>6</v>
      </c>
      <c r="B14" s="5">
        <v>819</v>
      </c>
      <c r="C14" s="9" t="s">
        <v>33</v>
      </c>
      <c r="D14" s="5" t="s">
        <v>34</v>
      </c>
      <c r="E14" s="5">
        <v>410</v>
      </c>
      <c r="F14" s="15">
        <f>32886456.7+28454846.3</f>
        <v>61341303</v>
      </c>
      <c r="G14" s="15">
        <f>H14-F14</f>
        <v>3230086.8599999994</v>
      </c>
      <c r="H14" s="39">
        <v>64571389.859999999</v>
      </c>
      <c r="I14" s="44">
        <v>64388249.469999999</v>
      </c>
      <c r="J14" s="39">
        <f t="shared" si="0"/>
        <v>99.71637533217563</v>
      </c>
      <c r="K14" s="13"/>
    </row>
    <row r="15" spans="1:11" ht="58.5" customHeight="1" x14ac:dyDescent="0.3">
      <c r="A15" s="4" t="s">
        <v>30</v>
      </c>
      <c r="B15" s="5"/>
      <c r="C15" s="6"/>
      <c r="D15" s="5"/>
      <c r="E15" s="5"/>
      <c r="F15" s="14">
        <f>F16+F17</f>
        <v>109110000</v>
      </c>
      <c r="G15" s="14">
        <f>G16+G17</f>
        <v>12783233.780000001</v>
      </c>
      <c r="H15" s="38">
        <f>H16+H17</f>
        <v>121893233.78</v>
      </c>
      <c r="I15" s="38">
        <f t="shared" ref="I15" si="1">I16+I17</f>
        <v>121893233.78</v>
      </c>
      <c r="J15" s="38">
        <f t="shared" si="0"/>
        <v>100</v>
      </c>
      <c r="K15" s="13"/>
    </row>
    <row r="16" spans="1:11" ht="24" customHeight="1" x14ac:dyDescent="0.3">
      <c r="A16" s="7" t="s">
        <v>7</v>
      </c>
      <c r="B16" s="5">
        <v>819</v>
      </c>
      <c r="C16" s="6" t="s">
        <v>31</v>
      </c>
      <c r="D16" s="5" t="s">
        <v>32</v>
      </c>
      <c r="E16" s="5">
        <v>410</v>
      </c>
      <c r="F16" s="15">
        <v>75910000</v>
      </c>
      <c r="G16" s="15">
        <f>H16-F16</f>
        <v>0</v>
      </c>
      <c r="H16" s="39">
        <v>75910000</v>
      </c>
      <c r="I16" s="39">
        <v>75910000</v>
      </c>
      <c r="J16" s="39">
        <f t="shared" si="0"/>
        <v>100</v>
      </c>
      <c r="K16" s="13"/>
    </row>
    <row r="17" spans="1:11" ht="24" customHeight="1" x14ac:dyDescent="0.3">
      <c r="A17" s="7" t="s">
        <v>6</v>
      </c>
      <c r="B17" s="5">
        <v>819</v>
      </c>
      <c r="C17" s="6" t="s">
        <v>31</v>
      </c>
      <c r="D17" s="5" t="s">
        <v>32</v>
      </c>
      <c r="E17" s="5">
        <v>410</v>
      </c>
      <c r="F17" s="15">
        <v>33200000</v>
      </c>
      <c r="G17" s="15">
        <f>H17-F17</f>
        <v>12783233.780000001</v>
      </c>
      <c r="H17" s="39">
        <v>45983233.780000001</v>
      </c>
      <c r="I17" s="39">
        <v>45983233.780000001</v>
      </c>
      <c r="J17" s="39">
        <f t="shared" si="0"/>
        <v>100</v>
      </c>
      <c r="K17" s="13"/>
    </row>
    <row r="18" spans="1:11" ht="21.75" customHeight="1" x14ac:dyDescent="0.3">
      <c r="A18" s="109" t="s">
        <v>5</v>
      </c>
      <c r="B18" s="109"/>
      <c r="C18" s="109"/>
      <c r="D18" s="109"/>
      <c r="E18" s="109"/>
      <c r="F18" s="109"/>
      <c r="G18" s="32"/>
      <c r="H18" s="40"/>
      <c r="I18" s="36"/>
      <c r="J18" s="38"/>
    </row>
    <row r="19" spans="1:11" ht="63" customHeight="1" x14ac:dyDescent="0.3">
      <c r="A19" s="4" t="s">
        <v>40</v>
      </c>
      <c r="B19" s="5"/>
      <c r="C19" s="6"/>
      <c r="D19" s="5"/>
      <c r="E19" s="5"/>
      <c r="F19" s="14">
        <f>F20+F21</f>
        <v>3489607</v>
      </c>
      <c r="G19" s="14"/>
      <c r="H19" s="38">
        <f>H20+H21</f>
        <v>3012446.04</v>
      </c>
      <c r="I19" s="37">
        <f>I20+I21</f>
        <v>3012446.04</v>
      </c>
      <c r="J19" s="38">
        <f t="shared" si="0"/>
        <v>100</v>
      </c>
    </row>
    <row r="20" spans="1:11" ht="19.5" customHeight="1" x14ac:dyDescent="0.3">
      <c r="A20" s="7" t="s">
        <v>7</v>
      </c>
      <c r="B20" s="5">
        <v>817</v>
      </c>
      <c r="C20" s="6" t="s">
        <v>28</v>
      </c>
      <c r="D20" s="5" t="s">
        <v>27</v>
      </c>
      <c r="E20" s="5">
        <v>520</v>
      </c>
      <c r="F20" s="15">
        <v>2442725</v>
      </c>
      <c r="G20" s="15"/>
      <c r="H20" s="39">
        <v>2108712.29</v>
      </c>
      <c r="I20" s="39">
        <v>2108712.29</v>
      </c>
      <c r="J20" s="39">
        <f t="shared" si="0"/>
        <v>100</v>
      </c>
    </row>
    <row r="21" spans="1:11" ht="23.25" customHeight="1" x14ac:dyDescent="0.3">
      <c r="A21" s="7" t="s">
        <v>6</v>
      </c>
      <c r="B21" s="5">
        <v>817</v>
      </c>
      <c r="C21" s="6" t="s">
        <v>28</v>
      </c>
      <c r="D21" s="5" t="s">
        <v>27</v>
      </c>
      <c r="E21" s="5">
        <v>520</v>
      </c>
      <c r="F21" s="15">
        <v>1046882</v>
      </c>
      <c r="G21" s="15"/>
      <c r="H21" s="39">
        <v>903733.75</v>
      </c>
      <c r="I21" s="39">
        <v>903733.75</v>
      </c>
      <c r="J21" s="39">
        <f t="shared" si="0"/>
        <v>100</v>
      </c>
    </row>
    <row r="22" spans="1:11" ht="61.5" customHeight="1" x14ac:dyDescent="0.3">
      <c r="A22" s="4" t="s">
        <v>41</v>
      </c>
      <c r="B22" s="5"/>
      <c r="C22" s="6"/>
      <c r="D22" s="5"/>
      <c r="E22" s="5"/>
      <c r="F22" s="14">
        <f>F23+F24</f>
        <v>4351028</v>
      </c>
      <c r="G22" s="14"/>
      <c r="H22" s="38">
        <f>H23+H24</f>
        <v>5062702.6899999995</v>
      </c>
      <c r="I22" s="38">
        <f>I23+I24</f>
        <v>5062702.6899999995</v>
      </c>
      <c r="J22" s="38">
        <f t="shared" si="0"/>
        <v>100</v>
      </c>
    </row>
    <row r="23" spans="1:11" ht="19.5" customHeight="1" x14ac:dyDescent="0.3">
      <c r="A23" s="7" t="s">
        <v>7</v>
      </c>
      <c r="B23" s="5">
        <v>817</v>
      </c>
      <c r="C23" s="6" t="s">
        <v>28</v>
      </c>
      <c r="D23" s="5" t="s">
        <v>27</v>
      </c>
      <c r="E23" s="5">
        <v>520</v>
      </c>
      <c r="F23" s="15">
        <v>3045720</v>
      </c>
      <c r="G23" s="15"/>
      <c r="H23" s="39">
        <v>3543892.01</v>
      </c>
      <c r="I23" s="39">
        <v>3543892.01</v>
      </c>
      <c r="J23" s="39">
        <f t="shared" si="0"/>
        <v>100</v>
      </c>
    </row>
    <row r="24" spans="1:11" ht="23.25" customHeight="1" x14ac:dyDescent="0.3">
      <c r="A24" s="7" t="s">
        <v>6</v>
      </c>
      <c r="B24" s="5">
        <v>817</v>
      </c>
      <c r="C24" s="6" t="s">
        <v>28</v>
      </c>
      <c r="D24" s="5" t="s">
        <v>27</v>
      </c>
      <c r="E24" s="5">
        <v>520</v>
      </c>
      <c r="F24" s="15">
        <v>1305308</v>
      </c>
      <c r="G24" s="15"/>
      <c r="H24" s="39">
        <v>1518810.68</v>
      </c>
      <c r="I24" s="39">
        <v>1518810.68</v>
      </c>
      <c r="J24" s="39">
        <f t="shared" si="0"/>
        <v>100</v>
      </c>
    </row>
    <row r="25" spans="1:11" ht="65.25" customHeight="1" x14ac:dyDescent="0.3">
      <c r="A25" s="4" t="s">
        <v>42</v>
      </c>
      <c r="B25" s="5"/>
      <c r="C25" s="6"/>
      <c r="D25" s="5"/>
      <c r="E25" s="5"/>
      <c r="F25" s="14">
        <f>F26+F27</f>
        <v>816079</v>
      </c>
      <c r="G25" s="14"/>
      <c r="H25" s="38">
        <f>H26+H27</f>
        <v>581565.27</v>
      </c>
      <c r="I25" s="38">
        <f>I26+I27</f>
        <v>581565.27</v>
      </c>
      <c r="J25" s="38">
        <f t="shared" si="0"/>
        <v>100</v>
      </c>
    </row>
    <row r="26" spans="1:11" ht="19.5" customHeight="1" x14ac:dyDescent="0.3">
      <c r="A26" s="7" t="s">
        <v>7</v>
      </c>
      <c r="B26" s="5">
        <v>817</v>
      </c>
      <c r="C26" s="6" t="s">
        <v>28</v>
      </c>
      <c r="D26" s="5" t="s">
        <v>27</v>
      </c>
      <c r="E26" s="5">
        <v>520</v>
      </c>
      <c r="F26" s="15">
        <v>571255</v>
      </c>
      <c r="G26" s="15"/>
      <c r="H26" s="39">
        <v>407095.7</v>
      </c>
      <c r="I26" s="39">
        <v>407095.7</v>
      </c>
      <c r="J26" s="39">
        <f t="shared" si="0"/>
        <v>100</v>
      </c>
    </row>
    <row r="27" spans="1:11" ht="23.25" customHeight="1" x14ac:dyDescent="0.3">
      <c r="A27" s="7" t="s">
        <v>6</v>
      </c>
      <c r="B27" s="5">
        <v>817</v>
      </c>
      <c r="C27" s="6" t="s">
        <v>28</v>
      </c>
      <c r="D27" s="5" t="s">
        <v>27</v>
      </c>
      <c r="E27" s="5">
        <v>520</v>
      </c>
      <c r="F27" s="15">
        <v>244824</v>
      </c>
      <c r="G27" s="15"/>
      <c r="H27" s="39">
        <v>174469.57</v>
      </c>
      <c r="I27" s="39">
        <v>174469.57</v>
      </c>
      <c r="J27" s="39">
        <f t="shared" si="0"/>
        <v>100</v>
      </c>
    </row>
    <row r="28" spans="1:11" ht="78.75" customHeight="1" x14ac:dyDescent="0.3">
      <c r="A28" s="29" t="s">
        <v>29</v>
      </c>
      <c r="B28" s="8"/>
      <c r="C28" s="9"/>
      <c r="D28" s="8"/>
      <c r="E28" s="8"/>
      <c r="F28" s="14">
        <f>F29+F30</f>
        <v>36250899</v>
      </c>
      <c r="G28" s="14"/>
      <c r="H28" s="38">
        <f>H29+H30</f>
        <v>36250899</v>
      </c>
      <c r="I28" s="38">
        <f>I29+I30</f>
        <v>36250899</v>
      </c>
      <c r="J28" s="38">
        <f t="shared" si="0"/>
        <v>100</v>
      </c>
    </row>
    <row r="29" spans="1:11" ht="21.75" customHeight="1" x14ac:dyDescent="0.3">
      <c r="A29" s="22" t="s">
        <v>7</v>
      </c>
      <c r="B29" s="8">
        <v>819</v>
      </c>
      <c r="C29" s="9" t="s">
        <v>17</v>
      </c>
      <c r="D29" s="8" t="s">
        <v>24</v>
      </c>
      <c r="E29" s="18">
        <v>520</v>
      </c>
      <c r="F29" s="15">
        <v>25375630</v>
      </c>
      <c r="G29" s="15"/>
      <c r="H29" s="39">
        <v>25303894</v>
      </c>
      <c r="I29" s="39">
        <v>25303894</v>
      </c>
      <c r="J29" s="39">
        <f t="shared" si="0"/>
        <v>100</v>
      </c>
    </row>
    <row r="30" spans="1:11" ht="22.5" customHeight="1" x14ac:dyDescent="0.3">
      <c r="A30" s="22" t="s">
        <v>6</v>
      </c>
      <c r="B30" s="5">
        <v>819</v>
      </c>
      <c r="C30" s="9" t="s">
        <v>17</v>
      </c>
      <c r="D30" s="18" t="s">
        <v>24</v>
      </c>
      <c r="E30" s="18">
        <v>520</v>
      </c>
      <c r="F30" s="15">
        <v>10875269</v>
      </c>
      <c r="G30" s="15"/>
      <c r="H30" s="39">
        <v>10947005</v>
      </c>
      <c r="I30" s="39">
        <v>10947005</v>
      </c>
      <c r="J30" s="39">
        <f t="shared" si="0"/>
        <v>100</v>
      </c>
    </row>
    <row r="31" spans="1:11" ht="76.5" customHeight="1" x14ac:dyDescent="0.3">
      <c r="A31" s="33" t="s">
        <v>48</v>
      </c>
      <c r="B31" s="8"/>
      <c r="C31" s="9"/>
      <c r="D31" s="18"/>
      <c r="E31" s="18"/>
      <c r="F31" s="14"/>
      <c r="G31" s="14">
        <f>G32+G33</f>
        <v>57683843</v>
      </c>
      <c r="H31" s="38">
        <f>H32+H33</f>
        <v>57683843</v>
      </c>
      <c r="I31" s="38">
        <f>I32+I33</f>
        <v>57683843</v>
      </c>
      <c r="J31" s="38">
        <f t="shared" si="0"/>
        <v>100</v>
      </c>
    </row>
    <row r="32" spans="1:11" ht="21" customHeight="1" x14ac:dyDescent="0.3">
      <c r="A32" s="22" t="s">
        <v>7</v>
      </c>
      <c r="B32" s="8">
        <v>819</v>
      </c>
      <c r="C32" s="9" t="s">
        <v>17</v>
      </c>
      <c r="D32" s="8" t="s">
        <v>24</v>
      </c>
      <c r="E32" s="18">
        <v>520</v>
      </c>
      <c r="F32" s="15"/>
      <c r="G32" s="15">
        <v>44865205</v>
      </c>
      <c r="H32" s="39">
        <v>44865205</v>
      </c>
      <c r="I32" s="39">
        <v>44865205</v>
      </c>
      <c r="J32" s="39">
        <f t="shared" si="0"/>
        <v>100</v>
      </c>
    </row>
    <row r="33" spans="1:10" ht="21" customHeight="1" x14ac:dyDescent="0.3">
      <c r="A33" s="22" t="s">
        <v>6</v>
      </c>
      <c r="B33" s="8">
        <v>819</v>
      </c>
      <c r="C33" s="9" t="s">
        <v>17</v>
      </c>
      <c r="D33" s="18" t="s">
        <v>24</v>
      </c>
      <c r="E33" s="18">
        <v>520</v>
      </c>
      <c r="F33" s="15"/>
      <c r="G33" s="15">
        <v>12818638</v>
      </c>
      <c r="H33" s="39">
        <v>12818638</v>
      </c>
      <c r="I33" s="39">
        <v>12818638</v>
      </c>
      <c r="J33" s="39">
        <f t="shared" si="0"/>
        <v>100</v>
      </c>
    </row>
    <row r="34" spans="1:10" ht="98.25" customHeight="1" x14ac:dyDescent="0.3">
      <c r="A34" s="29" t="s">
        <v>26</v>
      </c>
      <c r="B34" s="8"/>
      <c r="C34" s="9"/>
      <c r="D34" s="8"/>
      <c r="E34" s="8"/>
      <c r="F34" s="14">
        <f>F35+F36</f>
        <v>12826522</v>
      </c>
      <c r="G34" s="14"/>
      <c r="H34" s="38">
        <f>H35+H36</f>
        <v>12826522</v>
      </c>
      <c r="I34" s="38">
        <f>I35+I36</f>
        <v>12826522</v>
      </c>
      <c r="J34" s="38">
        <f t="shared" si="0"/>
        <v>100</v>
      </c>
    </row>
    <row r="35" spans="1:10" ht="21.75" customHeight="1" x14ac:dyDescent="0.3">
      <c r="A35" s="22" t="s">
        <v>7</v>
      </c>
      <c r="B35" s="8">
        <v>819</v>
      </c>
      <c r="C35" s="9" t="s">
        <v>17</v>
      </c>
      <c r="D35" s="8" t="s">
        <v>24</v>
      </c>
      <c r="E35" s="18">
        <v>520</v>
      </c>
      <c r="F35" s="15">
        <v>8978570</v>
      </c>
      <c r="G35" s="15"/>
      <c r="H35" s="39">
        <v>8953183</v>
      </c>
      <c r="I35" s="39">
        <v>8953183</v>
      </c>
      <c r="J35" s="39">
        <f t="shared" si="0"/>
        <v>100</v>
      </c>
    </row>
    <row r="36" spans="1:10" ht="21" customHeight="1" x14ac:dyDescent="0.3">
      <c r="A36" s="22" t="s">
        <v>6</v>
      </c>
      <c r="B36" s="8">
        <v>819</v>
      </c>
      <c r="C36" s="9" t="s">
        <v>17</v>
      </c>
      <c r="D36" s="18" t="s">
        <v>24</v>
      </c>
      <c r="E36" s="18">
        <v>520</v>
      </c>
      <c r="F36" s="15">
        <v>3847952</v>
      </c>
      <c r="G36" s="15"/>
      <c r="H36" s="39">
        <v>3873339</v>
      </c>
      <c r="I36" s="39">
        <v>3873339</v>
      </c>
      <c r="J36" s="39">
        <f t="shared" si="0"/>
        <v>100</v>
      </c>
    </row>
    <row r="37" spans="1:10" ht="92.25" customHeight="1" x14ac:dyDescent="0.3">
      <c r="A37" s="33" t="s">
        <v>49</v>
      </c>
      <c r="B37" s="8"/>
      <c r="C37" s="9"/>
      <c r="D37" s="8"/>
      <c r="E37" s="8"/>
      <c r="F37" s="14">
        <f>F38+F39</f>
        <v>3766578</v>
      </c>
      <c r="G37" s="14"/>
      <c r="H37" s="38">
        <f>H38+H39</f>
        <v>3766578</v>
      </c>
      <c r="I37" s="38">
        <f>I38+I39</f>
        <v>3766578</v>
      </c>
      <c r="J37" s="38">
        <f t="shared" si="0"/>
        <v>100</v>
      </c>
    </row>
    <row r="38" spans="1:10" ht="21" customHeight="1" x14ac:dyDescent="0.3">
      <c r="A38" s="22" t="s">
        <v>7</v>
      </c>
      <c r="B38" s="8">
        <v>819</v>
      </c>
      <c r="C38" s="9" t="s">
        <v>17</v>
      </c>
      <c r="D38" s="8" t="s">
        <v>24</v>
      </c>
      <c r="E38" s="18">
        <v>520</v>
      </c>
      <c r="F38" s="15">
        <v>2636600</v>
      </c>
      <c r="G38" s="15"/>
      <c r="H38" s="39">
        <v>2629151</v>
      </c>
      <c r="I38" s="39">
        <v>2629151</v>
      </c>
      <c r="J38" s="39">
        <f t="shared" si="0"/>
        <v>100</v>
      </c>
    </row>
    <row r="39" spans="1:10" ht="21" customHeight="1" x14ac:dyDescent="0.3">
      <c r="A39" s="22" t="s">
        <v>6</v>
      </c>
      <c r="B39" s="8">
        <v>819</v>
      </c>
      <c r="C39" s="9" t="s">
        <v>17</v>
      </c>
      <c r="D39" s="18" t="s">
        <v>24</v>
      </c>
      <c r="E39" s="18">
        <v>520</v>
      </c>
      <c r="F39" s="15">
        <v>1129978</v>
      </c>
      <c r="G39" s="15"/>
      <c r="H39" s="39">
        <v>1137427</v>
      </c>
      <c r="I39" s="39">
        <v>1137427</v>
      </c>
      <c r="J39" s="39">
        <f t="shared" si="0"/>
        <v>100</v>
      </c>
    </row>
    <row r="40" spans="1:10" ht="78.75" customHeight="1" x14ac:dyDescent="0.3">
      <c r="A40" s="29" t="s">
        <v>20</v>
      </c>
      <c r="B40" s="8"/>
      <c r="C40" s="9"/>
      <c r="D40" s="8"/>
      <c r="E40" s="8"/>
      <c r="F40" s="14">
        <f>F41+F42</f>
        <v>11652046</v>
      </c>
      <c r="G40" s="14"/>
      <c r="H40" s="38">
        <f>H41+H42</f>
        <v>11652046</v>
      </c>
      <c r="I40" s="38">
        <f>I41+I42</f>
        <v>11652046</v>
      </c>
      <c r="J40" s="38">
        <f t="shared" si="0"/>
        <v>100</v>
      </c>
    </row>
    <row r="41" spans="1:10" ht="21" customHeight="1" x14ac:dyDescent="0.3">
      <c r="A41" s="22" t="s">
        <v>7</v>
      </c>
      <c r="B41" s="8">
        <v>819</v>
      </c>
      <c r="C41" s="9" t="s">
        <v>17</v>
      </c>
      <c r="D41" s="8" t="s">
        <v>24</v>
      </c>
      <c r="E41" s="18">
        <v>520</v>
      </c>
      <c r="F41" s="15">
        <v>8156430</v>
      </c>
      <c r="G41" s="15"/>
      <c r="H41" s="39">
        <v>8133374</v>
      </c>
      <c r="I41" s="39">
        <v>8133374</v>
      </c>
      <c r="J41" s="39">
        <f t="shared" si="0"/>
        <v>100</v>
      </c>
    </row>
    <row r="42" spans="1:10" ht="21" customHeight="1" x14ac:dyDescent="0.3">
      <c r="A42" s="22" t="s">
        <v>6</v>
      </c>
      <c r="B42" s="8">
        <v>819</v>
      </c>
      <c r="C42" s="9" t="s">
        <v>17</v>
      </c>
      <c r="D42" s="18" t="s">
        <v>24</v>
      </c>
      <c r="E42" s="18">
        <v>520</v>
      </c>
      <c r="F42" s="15">
        <v>3495616</v>
      </c>
      <c r="G42" s="15"/>
      <c r="H42" s="39">
        <v>3518672</v>
      </c>
      <c r="I42" s="39">
        <v>3518672</v>
      </c>
      <c r="J42" s="39">
        <f t="shared" si="0"/>
        <v>100</v>
      </c>
    </row>
    <row r="43" spans="1:10" ht="76.5" customHeight="1" x14ac:dyDescent="0.3">
      <c r="A43" s="29" t="s">
        <v>21</v>
      </c>
      <c r="B43" s="8"/>
      <c r="C43" s="9"/>
      <c r="D43" s="8"/>
      <c r="E43" s="8"/>
      <c r="F43" s="14">
        <f>F44+F45</f>
        <v>18613559</v>
      </c>
      <c r="G43" s="14"/>
      <c r="H43" s="38">
        <f>H44+H45</f>
        <v>18613559</v>
      </c>
      <c r="I43" s="38">
        <f>I44+I45</f>
        <v>18613559</v>
      </c>
      <c r="J43" s="38">
        <f t="shared" si="0"/>
        <v>100</v>
      </c>
    </row>
    <row r="44" spans="1:10" ht="18.75" x14ac:dyDescent="0.3">
      <c r="A44" s="22" t="s">
        <v>7</v>
      </c>
      <c r="B44" s="8">
        <v>819</v>
      </c>
      <c r="C44" s="9" t="s">
        <v>17</v>
      </c>
      <c r="D44" s="8" t="s">
        <v>24</v>
      </c>
      <c r="E44" s="18">
        <v>520</v>
      </c>
      <c r="F44" s="15">
        <v>13029490</v>
      </c>
      <c r="G44" s="15"/>
      <c r="H44" s="39">
        <v>12992658</v>
      </c>
      <c r="I44" s="39">
        <v>12992658</v>
      </c>
      <c r="J44" s="39">
        <f t="shared" si="0"/>
        <v>100</v>
      </c>
    </row>
    <row r="45" spans="1:10" ht="18.75" x14ac:dyDescent="0.3">
      <c r="A45" s="22" t="s">
        <v>6</v>
      </c>
      <c r="B45" s="8">
        <v>819</v>
      </c>
      <c r="C45" s="9" t="s">
        <v>17</v>
      </c>
      <c r="D45" s="18" t="s">
        <v>24</v>
      </c>
      <c r="E45" s="18">
        <v>520</v>
      </c>
      <c r="F45" s="15">
        <v>5584069</v>
      </c>
      <c r="G45" s="15"/>
      <c r="H45" s="39">
        <v>5620901</v>
      </c>
      <c r="I45" s="39">
        <v>5620901</v>
      </c>
      <c r="J45" s="39">
        <f t="shared" si="0"/>
        <v>100</v>
      </c>
    </row>
    <row r="46" spans="1:10" ht="54.75" customHeight="1" x14ac:dyDescent="0.3">
      <c r="A46" s="29" t="s">
        <v>22</v>
      </c>
      <c r="B46" s="1"/>
      <c r="C46" s="10"/>
      <c r="D46" s="1"/>
      <c r="E46" s="1"/>
      <c r="F46" s="14">
        <f>F47+F48</f>
        <v>16793580</v>
      </c>
      <c r="G46" s="14"/>
      <c r="H46" s="38">
        <f>H47+H48</f>
        <v>16793580</v>
      </c>
      <c r="I46" s="38">
        <f>I47+I48</f>
        <v>16793580</v>
      </c>
      <c r="J46" s="38">
        <f t="shared" si="0"/>
        <v>100</v>
      </c>
    </row>
    <row r="47" spans="1:10" ht="21" customHeight="1" x14ac:dyDescent="0.3">
      <c r="A47" s="22" t="s">
        <v>7</v>
      </c>
      <c r="B47" s="1">
        <v>819</v>
      </c>
      <c r="C47" s="10" t="s">
        <v>17</v>
      </c>
      <c r="D47" s="8" t="s">
        <v>24</v>
      </c>
      <c r="E47" s="18">
        <v>520</v>
      </c>
      <c r="F47" s="15">
        <v>11755510</v>
      </c>
      <c r="G47" s="15"/>
      <c r="H47" s="39">
        <v>11722274</v>
      </c>
      <c r="I47" s="39">
        <v>11722274</v>
      </c>
      <c r="J47" s="39">
        <f t="shared" si="0"/>
        <v>100</v>
      </c>
    </row>
    <row r="48" spans="1:10" ht="23.25" customHeight="1" x14ac:dyDescent="0.3">
      <c r="A48" s="22" t="s">
        <v>6</v>
      </c>
      <c r="B48" s="1">
        <v>819</v>
      </c>
      <c r="C48" s="10" t="s">
        <v>17</v>
      </c>
      <c r="D48" s="18" t="s">
        <v>24</v>
      </c>
      <c r="E48" s="18">
        <v>520</v>
      </c>
      <c r="F48" s="15">
        <v>5038070</v>
      </c>
      <c r="G48" s="15"/>
      <c r="H48" s="39">
        <v>5071306</v>
      </c>
      <c r="I48" s="39">
        <v>5071306</v>
      </c>
      <c r="J48" s="39">
        <f t="shared" si="0"/>
        <v>100</v>
      </c>
    </row>
    <row r="49" spans="1:11" ht="57.75" customHeight="1" x14ac:dyDescent="0.3">
      <c r="A49" s="23" t="s">
        <v>35</v>
      </c>
      <c r="B49" s="19"/>
      <c r="C49" s="20"/>
      <c r="D49" s="20"/>
      <c r="E49" s="24"/>
      <c r="F49" s="25">
        <f>F50+F51</f>
        <v>4949436</v>
      </c>
      <c r="G49" s="25"/>
      <c r="H49" s="41">
        <f>H50+H51</f>
        <v>4949436</v>
      </c>
      <c r="I49" s="41">
        <f>I50+I51</f>
        <v>4949436</v>
      </c>
      <c r="J49" s="38">
        <f t="shared" si="0"/>
        <v>100</v>
      </c>
      <c r="K49" s="13"/>
    </row>
    <row r="50" spans="1:11" ht="18.75" x14ac:dyDescent="0.3">
      <c r="A50" s="26" t="s">
        <v>7</v>
      </c>
      <c r="B50" s="20">
        <v>819</v>
      </c>
      <c r="C50" s="19" t="s">
        <v>17</v>
      </c>
      <c r="D50" s="21" t="s">
        <v>24</v>
      </c>
      <c r="E50" s="20">
        <v>520</v>
      </c>
      <c r="F50" s="27">
        <v>3464610</v>
      </c>
      <c r="G50" s="27"/>
      <c r="H50" s="35">
        <v>3454811</v>
      </c>
      <c r="I50" s="35">
        <v>3454811</v>
      </c>
      <c r="J50" s="39">
        <f t="shared" si="0"/>
        <v>100</v>
      </c>
      <c r="K50" s="13"/>
    </row>
    <row r="51" spans="1:11" ht="18.75" x14ac:dyDescent="0.3">
      <c r="A51" s="26" t="s">
        <v>6</v>
      </c>
      <c r="B51" s="20">
        <v>819</v>
      </c>
      <c r="C51" s="19" t="s">
        <v>17</v>
      </c>
      <c r="D51" s="20" t="s">
        <v>24</v>
      </c>
      <c r="E51" s="20">
        <v>520</v>
      </c>
      <c r="F51" s="27">
        <v>1484826</v>
      </c>
      <c r="G51" s="27"/>
      <c r="H51" s="42">
        <v>1494625</v>
      </c>
      <c r="I51" s="42">
        <v>1494625</v>
      </c>
      <c r="J51" s="39">
        <f t="shared" si="0"/>
        <v>100</v>
      </c>
      <c r="K51" s="13"/>
    </row>
    <row r="52" spans="1:11" ht="92.25" customHeight="1" x14ac:dyDescent="0.3">
      <c r="A52" s="23" t="s">
        <v>44</v>
      </c>
      <c r="B52" s="19"/>
      <c r="C52" s="20"/>
      <c r="D52" s="20"/>
      <c r="E52" s="24"/>
      <c r="F52" s="25">
        <f>F53+F54</f>
        <v>6194416</v>
      </c>
      <c r="G52" s="25"/>
      <c r="H52" s="41">
        <f>H53+H54</f>
        <v>6194416</v>
      </c>
      <c r="I52" s="41">
        <f>I53+I54</f>
        <v>6194416</v>
      </c>
      <c r="J52" s="38">
        <f t="shared" si="0"/>
        <v>100</v>
      </c>
      <c r="K52" s="13"/>
    </row>
    <row r="53" spans="1:11" ht="22.5" customHeight="1" x14ac:dyDescent="0.3">
      <c r="A53" s="26" t="s">
        <v>7</v>
      </c>
      <c r="B53" s="20">
        <v>819</v>
      </c>
      <c r="C53" s="19" t="s">
        <v>17</v>
      </c>
      <c r="D53" s="21" t="s">
        <v>24</v>
      </c>
      <c r="E53" s="20">
        <v>520</v>
      </c>
      <c r="F53" s="27">
        <v>3617760</v>
      </c>
      <c r="G53" s="27"/>
      <c r="H53" s="35">
        <v>4323833</v>
      </c>
      <c r="I53" s="35">
        <v>4323833</v>
      </c>
      <c r="J53" s="39">
        <f t="shared" si="0"/>
        <v>100</v>
      </c>
      <c r="K53" s="13"/>
    </row>
    <row r="54" spans="1:11" ht="21.75" customHeight="1" x14ac:dyDescent="0.3">
      <c r="A54" s="26" t="s">
        <v>6</v>
      </c>
      <c r="B54" s="20">
        <v>819</v>
      </c>
      <c r="C54" s="19" t="s">
        <v>17</v>
      </c>
      <c r="D54" s="20" t="s">
        <v>24</v>
      </c>
      <c r="E54" s="20">
        <v>520</v>
      </c>
      <c r="F54" s="27">
        <v>2576656</v>
      </c>
      <c r="G54" s="27"/>
      <c r="H54" s="35">
        <v>1870583</v>
      </c>
      <c r="I54" s="35">
        <v>1870583</v>
      </c>
      <c r="J54" s="39">
        <f t="shared" si="0"/>
        <v>100</v>
      </c>
      <c r="K54" s="13"/>
    </row>
    <row r="55" spans="1:11" ht="39.75" customHeight="1" x14ac:dyDescent="0.3">
      <c r="A55" s="4" t="s">
        <v>16</v>
      </c>
      <c r="B55" s="5"/>
      <c r="C55" s="6"/>
      <c r="D55" s="5"/>
      <c r="E55" s="5"/>
      <c r="F55" s="14">
        <f>F56+F57</f>
        <v>28313653</v>
      </c>
      <c r="G55" s="14">
        <f>G56+G57</f>
        <v>229908.33999999985</v>
      </c>
      <c r="H55" s="38">
        <f>H56+H57</f>
        <v>28543561.34</v>
      </c>
      <c r="I55" s="38">
        <f>I56+I57</f>
        <v>28543136.420000002</v>
      </c>
      <c r="J55" s="38">
        <f t="shared" si="0"/>
        <v>99.998511328019177</v>
      </c>
    </row>
    <row r="56" spans="1:11" ht="22.5" customHeight="1" x14ac:dyDescent="0.3">
      <c r="A56" s="7" t="s">
        <v>7</v>
      </c>
      <c r="B56" s="5">
        <v>819</v>
      </c>
      <c r="C56" s="6" t="s">
        <v>15</v>
      </c>
      <c r="D56" s="5" t="s">
        <v>25</v>
      </c>
      <c r="E56" s="5">
        <v>520</v>
      </c>
      <c r="F56" s="15">
        <v>14937000</v>
      </c>
      <c r="G56" s="15">
        <f>H56-F56</f>
        <v>0</v>
      </c>
      <c r="H56" s="39">
        <v>14937000</v>
      </c>
      <c r="I56" s="35">
        <v>14936775.689999999</v>
      </c>
      <c r="J56" s="39">
        <f t="shared" si="0"/>
        <v>99.998498292829879</v>
      </c>
    </row>
    <row r="57" spans="1:11" ht="21.75" customHeight="1" x14ac:dyDescent="0.3">
      <c r="A57" s="7" t="s">
        <v>6</v>
      </c>
      <c r="B57" s="5">
        <v>819</v>
      </c>
      <c r="C57" s="6" t="s">
        <v>15</v>
      </c>
      <c r="D57" s="5" t="s">
        <v>25</v>
      </c>
      <c r="E57" s="5">
        <v>520</v>
      </c>
      <c r="F57" s="15">
        <v>13376653</v>
      </c>
      <c r="G57" s="15">
        <f>H57-F57</f>
        <v>229908.33999999985</v>
      </c>
      <c r="H57" s="39">
        <v>13606561.34</v>
      </c>
      <c r="I57" s="35">
        <v>13606360.73</v>
      </c>
      <c r="J57" s="39">
        <f t="shared" si="0"/>
        <v>99.998525637778812</v>
      </c>
    </row>
    <row r="58" spans="1:11" ht="42" customHeight="1" x14ac:dyDescent="0.3">
      <c r="A58" s="4" t="s">
        <v>14</v>
      </c>
      <c r="B58" s="5"/>
      <c r="C58" s="6"/>
      <c r="D58" s="5"/>
      <c r="E58" s="5"/>
      <c r="F58" s="14">
        <f>F59+F60</f>
        <v>51076297</v>
      </c>
      <c r="G58" s="14">
        <f>G59+G60</f>
        <v>294994</v>
      </c>
      <c r="H58" s="38">
        <f>H59+H60</f>
        <v>51371291</v>
      </c>
      <c r="I58" s="38">
        <f>I59+I60</f>
        <v>51340233.219999999</v>
      </c>
      <c r="J58" s="38">
        <f t="shared" si="0"/>
        <v>99.939542535537981</v>
      </c>
    </row>
    <row r="59" spans="1:11" ht="19.5" customHeight="1" x14ac:dyDescent="0.3">
      <c r="A59" s="7" t="s">
        <v>7</v>
      </c>
      <c r="B59" s="5">
        <v>819</v>
      </c>
      <c r="C59" s="6" t="s">
        <v>15</v>
      </c>
      <c r="D59" s="5" t="s">
        <v>23</v>
      </c>
      <c r="E59" s="5">
        <v>520</v>
      </c>
      <c r="F59" s="15">
        <v>29050000</v>
      </c>
      <c r="G59" s="15">
        <f>H59-F59</f>
        <v>0</v>
      </c>
      <c r="H59" s="39">
        <v>29050000</v>
      </c>
      <c r="I59" s="35">
        <v>29035758.75</v>
      </c>
      <c r="J59" s="39">
        <f t="shared" si="0"/>
        <v>99.950976764199652</v>
      </c>
    </row>
    <row r="60" spans="1:11" ht="23.25" customHeight="1" x14ac:dyDescent="0.3">
      <c r="A60" s="7" t="s">
        <v>6</v>
      </c>
      <c r="B60" s="5">
        <v>819</v>
      </c>
      <c r="C60" s="6" t="s">
        <v>15</v>
      </c>
      <c r="D60" s="5" t="s">
        <v>23</v>
      </c>
      <c r="E60" s="5">
        <v>520</v>
      </c>
      <c r="F60" s="15">
        <v>22026297</v>
      </c>
      <c r="G60" s="15">
        <f>H60-F60</f>
        <v>294994</v>
      </c>
      <c r="H60" s="39">
        <v>22321291</v>
      </c>
      <c r="I60" s="35">
        <v>22304474.469999999</v>
      </c>
      <c r="J60" s="39">
        <f t="shared" si="0"/>
        <v>99.924661481273631</v>
      </c>
    </row>
    <row r="61" spans="1:11" ht="60.75" customHeight="1" x14ac:dyDescent="0.3">
      <c r="A61" s="29" t="s">
        <v>36</v>
      </c>
      <c r="B61" s="5"/>
      <c r="C61" s="6"/>
      <c r="D61" s="5"/>
      <c r="E61" s="5"/>
      <c r="F61" s="14">
        <f>F62+F63</f>
        <v>173313950.56</v>
      </c>
      <c r="G61" s="14">
        <f>G62+G63</f>
        <v>-2232493.2900000066</v>
      </c>
      <c r="H61" s="38">
        <f>H62+H63</f>
        <v>171081457.26999998</v>
      </c>
      <c r="I61" s="38">
        <f>I62+I63</f>
        <v>171081457.26999998</v>
      </c>
      <c r="J61" s="38">
        <f t="shared" si="0"/>
        <v>100</v>
      </c>
      <c r="K61" s="13"/>
    </row>
    <row r="62" spans="1:11" ht="26.25" customHeight="1" x14ac:dyDescent="0.3">
      <c r="A62" s="7" t="s">
        <v>7</v>
      </c>
      <c r="B62" s="5">
        <v>819</v>
      </c>
      <c r="C62" s="6" t="s">
        <v>37</v>
      </c>
      <c r="D62" s="5" t="s">
        <v>38</v>
      </c>
      <c r="E62" s="5">
        <v>520</v>
      </c>
      <c r="F62" s="15">
        <v>155982555.5</v>
      </c>
      <c r="G62" s="15">
        <f>H62-F62</f>
        <v>-2057380.9600000083</v>
      </c>
      <c r="H62" s="39">
        <v>153925174.53999999</v>
      </c>
      <c r="I62" s="39">
        <v>153925174.53999999</v>
      </c>
      <c r="J62" s="39">
        <f t="shared" si="0"/>
        <v>100</v>
      </c>
      <c r="K62" s="13"/>
    </row>
    <row r="63" spans="1:11" ht="23.25" customHeight="1" x14ac:dyDescent="0.3">
      <c r="A63" s="7" t="s">
        <v>6</v>
      </c>
      <c r="B63" s="5">
        <v>819</v>
      </c>
      <c r="C63" s="6" t="s">
        <v>37</v>
      </c>
      <c r="D63" s="5" t="s">
        <v>38</v>
      </c>
      <c r="E63" s="5">
        <v>520</v>
      </c>
      <c r="F63" s="15">
        <v>17331395.059999999</v>
      </c>
      <c r="G63" s="15">
        <f>H63-F63</f>
        <v>-175112.32999999821</v>
      </c>
      <c r="H63" s="39">
        <v>17156282.73</v>
      </c>
      <c r="I63" s="39">
        <v>17156282.73</v>
      </c>
      <c r="J63" s="39">
        <f t="shared" si="0"/>
        <v>100</v>
      </c>
      <c r="K63" s="13"/>
    </row>
    <row r="64" spans="1:11" ht="39.75" customHeight="1" x14ac:dyDescent="0.3">
      <c r="A64" s="29" t="s">
        <v>39</v>
      </c>
      <c r="B64" s="5"/>
      <c r="C64" s="6"/>
      <c r="D64" s="5"/>
      <c r="E64" s="5"/>
      <c r="F64" s="14">
        <f>F65+F66</f>
        <v>161316492.03</v>
      </c>
      <c r="G64" s="14">
        <f>G65+G66</f>
        <v>6322102.0499999858</v>
      </c>
      <c r="H64" s="38">
        <f>H65+H66</f>
        <v>167638594.07999998</v>
      </c>
      <c r="I64" s="38">
        <f>I65+I66</f>
        <v>159558314.41000003</v>
      </c>
      <c r="J64" s="38">
        <f t="shared" si="0"/>
        <v>95.179940684694657</v>
      </c>
      <c r="K64" s="13"/>
    </row>
    <row r="65" spans="1:11" ht="23.25" customHeight="1" x14ac:dyDescent="0.3">
      <c r="A65" s="7" t="s">
        <v>7</v>
      </c>
      <c r="B65" s="5">
        <v>819</v>
      </c>
      <c r="C65" s="6" t="s">
        <v>37</v>
      </c>
      <c r="D65" s="5" t="s">
        <v>38</v>
      </c>
      <c r="E65" s="5">
        <v>520</v>
      </c>
      <c r="F65" s="15">
        <v>145184842.83000001</v>
      </c>
      <c r="G65" s="15">
        <f>H65-F65</f>
        <v>-873197.83000001311</v>
      </c>
      <c r="H65" s="39">
        <v>144311645</v>
      </c>
      <c r="I65" s="39">
        <v>137039393.30000001</v>
      </c>
      <c r="J65" s="39">
        <f t="shared" si="0"/>
        <v>94.960731200867414</v>
      </c>
      <c r="K65" s="13"/>
    </row>
    <row r="66" spans="1:11" ht="23.25" customHeight="1" x14ac:dyDescent="0.3">
      <c r="A66" s="7" t="s">
        <v>6</v>
      </c>
      <c r="B66" s="5">
        <v>819</v>
      </c>
      <c r="C66" s="6" t="s">
        <v>37</v>
      </c>
      <c r="D66" s="5" t="s">
        <v>38</v>
      </c>
      <c r="E66" s="5">
        <v>520</v>
      </c>
      <c r="F66" s="15">
        <v>16131649.199999999</v>
      </c>
      <c r="G66" s="15">
        <f>H66-F66</f>
        <v>7195299.879999999</v>
      </c>
      <c r="H66" s="39">
        <v>23326949.079999998</v>
      </c>
      <c r="I66" s="39">
        <v>22518921.109999999</v>
      </c>
      <c r="J66" s="39">
        <f t="shared" si="0"/>
        <v>96.536075218285688</v>
      </c>
      <c r="K66" s="13"/>
    </row>
    <row r="67" spans="1:11" ht="57" customHeight="1" x14ac:dyDescent="0.3">
      <c r="A67" s="29" t="s">
        <v>45</v>
      </c>
      <c r="B67" s="5"/>
      <c r="C67" s="6"/>
      <c r="D67" s="5"/>
      <c r="E67" s="5"/>
      <c r="F67" s="14">
        <f>F68+F69</f>
        <v>174685689.44999999</v>
      </c>
      <c r="G67" s="14">
        <f>G68+G69</f>
        <v>11897678.359999992</v>
      </c>
      <c r="H67" s="38">
        <f>H68+H69</f>
        <v>186583367.81</v>
      </c>
      <c r="I67" s="38">
        <f>I68+I69</f>
        <v>186583367.81</v>
      </c>
      <c r="J67" s="38">
        <f t="shared" si="0"/>
        <v>100</v>
      </c>
      <c r="K67" s="13"/>
    </row>
    <row r="68" spans="1:11" ht="23.25" customHeight="1" x14ac:dyDescent="0.3">
      <c r="A68" s="7" t="s">
        <v>7</v>
      </c>
      <c r="B68" s="5">
        <v>819</v>
      </c>
      <c r="C68" s="6" t="s">
        <v>37</v>
      </c>
      <c r="D68" s="5" t="s">
        <v>38</v>
      </c>
      <c r="E68" s="5">
        <v>520</v>
      </c>
      <c r="F68" s="15">
        <v>157217120.5</v>
      </c>
      <c r="G68" s="15">
        <f>H68-F68</f>
        <v>2930578.7899999917</v>
      </c>
      <c r="H68" s="35">
        <v>160147699.28999999</v>
      </c>
      <c r="I68" s="35">
        <v>160147699.28999999</v>
      </c>
      <c r="J68" s="39">
        <f t="shared" si="0"/>
        <v>100</v>
      </c>
      <c r="K68" s="13"/>
    </row>
    <row r="69" spans="1:11" ht="23.25" customHeight="1" x14ac:dyDescent="0.3">
      <c r="A69" s="7" t="s">
        <v>6</v>
      </c>
      <c r="B69" s="5">
        <v>819</v>
      </c>
      <c r="C69" s="6" t="s">
        <v>37</v>
      </c>
      <c r="D69" s="5" t="s">
        <v>38</v>
      </c>
      <c r="E69" s="5">
        <v>520</v>
      </c>
      <c r="F69" s="15">
        <v>17468568.949999999</v>
      </c>
      <c r="G69" s="15">
        <f>H69-F69</f>
        <v>8967099.5700000003</v>
      </c>
      <c r="H69" s="35">
        <v>26435668.52</v>
      </c>
      <c r="I69" s="35">
        <v>26435668.52</v>
      </c>
      <c r="J69" s="39">
        <f t="shared" si="0"/>
        <v>100</v>
      </c>
      <c r="K69" s="13"/>
    </row>
    <row r="70" spans="1:11" ht="23.25" customHeight="1" x14ac:dyDescent="0.3">
      <c r="A70" s="7"/>
      <c r="B70" s="5"/>
      <c r="C70" s="6"/>
      <c r="D70" s="5"/>
      <c r="E70" s="5"/>
      <c r="F70" s="15"/>
      <c r="G70" s="15"/>
      <c r="H70" s="39"/>
      <c r="I70" s="43"/>
      <c r="J70" s="38"/>
      <c r="K70" s="13"/>
    </row>
    <row r="71" spans="1:11" ht="19.5" customHeight="1" x14ac:dyDescent="0.3">
      <c r="A71" s="107" t="s">
        <v>8</v>
      </c>
      <c r="B71" s="107"/>
      <c r="C71" s="107"/>
      <c r="D71" s="107"/>
      <c r="E71" s="107"/>
      <c r="F71" s="14">
        <f>F6+F9+F12+F15+F19+F22+F25+F28+F34+F37+F40+F43+F46+F49+F52+F55+F58+F61+F64+F67</f>
        <v>1467891153.04</v>
      </c>
      <c r="G71" s="14">
        <f>G12+G15+G31+G55+G58+G61+G64+G67</f>
        <v>87257584.219999969</v>
      </c>
      <c r="H71" s="38">
        <f>H6+H9+H12+H15+H19+H22+H25+H28+H34+H37+H40+H43+H46+H49+H52+H55+H58+H61+H64+H67+H31</f>
        <v>1555032890.2599998</v>
      </c>
      <c r="I71" s="38">
        <f>I6+I9+I12+I15+I19+I22+I25+I28+I34+I37+I40+I43+I46+I49+I52+I55+I58+I61+I64+I67+I31</f>
        <v>1520414724.1299999</v>
      </c>
      <c r="J71" s="38">
        <f t="shared" ref="J71:J73" si="2">I71/H71*100</f>
        <v>97.773798461316673</v>
      </c>
      <c r="K71" s="13"/>
    </row>
    <row r="72" spans="1:11" ht="19.5" customHeight="1" x14ac:dyDescent="0.3">
      <c r="A72" s="47"/>
      <c r="B72" s="47"/>
      <c r="C72" s="47"/>
      <c r="D72" s="49" t="s">
        <v>55</v>
      </c>
      <c r="E72" s="47"/>
      <c r="F72" s="48"/>
      <c r="G72" s="48"/>
      <c r="H72" s="52">
        <f>H8+H11+H14+H17+H21+H24+H27+H30+H33+H36+H39+H42+H45+H48+H51+H54+H57+H60+H63+H66+H69</f>
        <v>360010005.31</v>
      </c>
      <c r="I72" s="52">
        <f>I8+I11+I14+I17+I21+I24+I27+I30+I33+I36+I39+I42+I45+I48+I51+I54+I57+I60+I63+I66+I69</f>
        <v>351500216.28999996</v>
      </c>
      <c r="J72" s="38">
        <f t="shared" si="2"/>
        <v>97.636235411659626</v>
      </c>
      <c r="K72" s="13"/>
    </row>
    <row r="73" spans="1:11" ht="20.25" customHeight="1" x14ac:dyDescent="0.3">
      <c r="D73" s="50" t="s">
        <v>56</v>
      </c>
      <c r="F73" s="16"/>
      <c r="G73" s="16"/>
      <c r="H73" s="51">
        <f>H7+H10+H13+H16+H20+H23+H26+H29+H32+H35+H38+H41+H44+H47+H50+H53+H56+H59+H62+H65+H68</f>
        <v>1195022884.95</v>
      </c>
      <c r="I73" s="51">
        <f>I7+I10+I13+I16+I20+I23+I26+I29+I32+I35+I38+I41+I44+I47+I50+I53+I56+I59+I62+I65+I68</f>
        <v>1168914507.8399999</v>
      </c>
      <c r="J73" s="38">
        <f t="shared" si="2"/>
        <v>97.815240407626789</v>
      </c>
      <c r="K73" s="13"/>
    </row>
    <row r="74" spans="1:11" ht="17.25" customHeight="1" x14ac:dyDescent="0.25">
      <c r="D74" s="50" t="s">
        <v>57</v>
      </c>
      <c r="F74" s="16"/>
      <c r="G74" s="16"/>
      <c r="H74" s="45">
        <v>1324616793.95</v>
      </c>
      <c r="I74" s="45">
        <v>1305198416.8399999</v>
      </c>
      <c r="K74" s="13"/>
    </row>
    <row r="75" spans="1:11" ht="18" customHeight="1" x14ac:dyDescent="0.25">
      <c r="D75" s="50" t="s">
        <v>58</v>
      </c>
      <c r="F75" s="16"/>
      <c r="G75" s="16"/>
      <c r="H75" s="45">
        <f>H74-H73</f>
        <v>129593909</v>
      </c>
      <c r="I75" s="45">
        <f>I74-I73</f>
        <v>136283909</v>
      </c>
      <c r="K75" s="13"/>
    </row>
    <row r="76" spans="1:11" ht="18.75" customHeight="1" x14ac:dyDescent="0.25">
      <c r="D76" s="50" t="s">
        <v>59</v>
      </c>
      <c r="F76" s="16"/>
      <c r="G76" s="16"/>
      <c r="H76" s="45">
        <v>136283909</v>
      </c>
      <c r="I76" s="46"/>
      <c r="J76" s="16"/>
      <c r="K76" s="13"/>
    </row>
    <row r="77" spans="1:11" ht="18.75" customHeight="1" x14ac:dyDescent="0.25">
      <c r="D77" s="50" t="s">
        <v>60</v>
      </c>
      <c r="H77" s="45">
        <v>-6690000</v>
      </c>
      <c r="I77" s="46"/>
      <c r="J77" s="16"/>
    </row>
    <row r="78" spans="1:11" x14ac:dyDescent="0.25">
      <c r="F78" s="16"/>
      <c r="G78" s="16"/>
      <c r="H78" s="16"/>
    </row>
  </sheetData>
  <autoFilter ref="A4:F71"/>
  <mergeCells count="7">
    <mergeCell ref="I3:J3"/>
    <mergeCell ref="A1:J1"/>
    <mergeCell ref="H2:J2"/>
    <mergeCell ref="H3:H4"/>
    <mergeCell ref="A71:E71"/>
    <mergeCell ref="A5:F5"/>
    <mergeCell ref="A18:F18"/>
  </mergeCells>
  <pageMargins left="0.66" right="0.19685039370078741" top="0.39" bottom="0.36" header="0" footer="0.32"/>
  <pageSetup paperSize="9" scale="58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32" sqref="F32:H33"/>
    </sheetView>
  </sheetViews>
  <sheetFormatPr defaultRowHeight="16.5" x14ac:dyDescent="0.25"/>
  <cols>
    <col min="1" max="1" width="42.5703125" style="65" customWidth="1"/>
    <col min="2" max="2" width="6" style="65" customWidth="1"/>
    <col min="3" max="3" width="6.85546875" style="65" customWidth="1"/>
    <col min="4" max="4" width="16.28515625" style="65" customWidth="1"/>
    <col min="5" max="5" width="5.85546875" style="65" customWidth="1"/>
    <col min="6" max="6" width="18.7109375" style="66" customWidth="1"/>
    <col min="7" max="7" width="21.85546875" style="66" customWidth="1"/>
    <col min="8" max="8" width="19" style="67" customWidth="1"/>
    <col min="9" max="9" width="11.140625" style="67" customWidth="1"/>
  </cols>
  <sheetData>
    <row r="1" spans="1:9" ht="101.25" customHeight="1" x14ac:dyDescent="0.3">
      <c r="A1" s="122" t="s">
        <v>67</v>
      </c>
      <c r="B1" s="123"/>
      <c r="C1" s="123"/>
      <c r="D1" s="123"/>
      <c r="E1" s="123"/>
      <c r="F1" s="123"/>
      <c r="G1" s="123"/>
      <c r="H1" s="123"/>
      <c r="I1" s="123"/>
    </row>
    <row r="2" spans="1:9" ht="21.75" customHeight="1" x14ac:dyDescent="0.25">
      <c r="A2" s="53"/>
      <c r="B2" s="53"/>
      <c r="C2" s="53"/>
      <c r="D2" s="53"/>
      <c r="E2" s="53"/>
      <c r="F2" s="54"/>
      <c r="G2" s="54"/>
      <c r="H2" s="120" t="s">
        <v>9</v>
      </c>
      <c r="I2" s="121"/>
    </row>
    <row r="3" spans="1:9" ht="94.5" customHeight="1" x14ac:dyDescent="0.25">
      <c r="A3" s="79" t="s">
        <v>0</v>
      </c>
      <c r="B3" s="79" t="s">
        <v>1</v>
      </c>
      <c r="C3" s="79" t="s">
        <v>2</v>
      </c>
      <c r="D3" s="79" t="s">
        <v>3</v>
      </c>
      <c r="E3" s="79" t="s">
        <v>4</v>
      </c>
      <c r="F3" s="72" t="s">
        <v>64</v>
      </c>
      <c r="G3" s="82" t="s">
        <v>65</v>
      </c>
      <c r="H3" s="72" t="s">
        <v>72</v>
      </c>
      <c r="I3" s="72" t="s">
        <v>66</v>
      </c>
    </row>
    <row r="4" spans="1:9" x14ac:dyDescent="0.25">
      <c r="A4" s="55" t="s">
        <v>10</v>
      </c>
      <c r="B4" s="55" t="s">
        <v>11</v>
      </c>
      <c r="C4" s="55" t="s">
        <v>12</v>
      </c>
      <c r="D4" s="55">
        <v>4</v>
      </c>
      <c r="E4" s="55">
        <v>5</v>
      </c>
      <c r="F4" s="55">
        <v>6</v>
      </c>
      <c r="G4" s="83">
        <v>7</v>
      </c>
      <c r="H4" s="89">
        <v>8</v>
      </c>
      <c r="I4" s="90">
        <v>9</v>
      </c>
    </row>
    <row r="5" spans="1:9" x14ac:dyDescent="0.25">
      <c r="A5" s="113" t="s">
        <v>13</v>
      </c>
      <c r="B5" s="114"/>
      <c r="C5" s="114"/>
      <c r="D5" s="114"/>
      <c r="E5" s="114"/>
      <c r="F5" s="115"/>
      <c r="G5" s="80"/>
      <c r="H5" s="91"/>
      <c r="I5" s="92"/>
    </row>
    <row r="6" spans="1:9" ht="52.5" customHeight="1" x14ac:dyDescent="0.25">
      <c r="A6" s="68" t="s">
        <v>18</v>
      </c>
      <c r="B6" s="56">
        <v>819</v>
      </c>
      <c r="C6" s="57" t="s">
        <v>17</v>
      </c>
      <c r="D6" s="56" t="s">
        <v>24</v>
      </c>
      <c r="E6" s="56">
        <v>410</v>
      </c>
      <c r="F6" s="58">
        <v>100823646</v>
      </c>
      <c r="G6" s="84">
        <v>100823646</v>
      </c>
      <c r="H6" s="93">
        <v>75982154.840000004</v>
      </c>
      <c r="I6" s="94">
        <f>H6/F6*100</f>
        <v>75.361443326499028</v>
      </c>
    </row>
    <row r="7" spans="1:9" ht="68.25" customHeight="1" x14ac:dyDescent="0.25">
      <c r="A7" s="69" t="s">
        <v>19</v>
      </c>
      <c r="B7" s="56">
        <v>819</v>
      </c>
      <c r="C7" s="57" t="s">
        <v>17</v>
      </c>
      <c r="D7" s="56" t="s">
        <v>24</v>
      </c>
      <c r="E7" s="56">
        <v>410</v>
      </c>
      <c r="F7" s="58">
        <v>222009195</v>
      </c>
      <c r="G7" s="84">
        <v>222009195</v>
      </c>
      <c r="H7" s="95">
        <v>222009195</v>
      </c>
      <c r="I7" s="94">
        <f t="shared" ref="I7:I28" si="0">H7/F7*100</f>
        <v>100</v>
      </c>
    </row>
    <row r="8" spans="1:9" ht="52.5" customHeight="1" x14ac:dyDescent="0.25">
      <c r="A8" s="70" t="s">
        <v>62</v>
      </c>
      <c r="B8" s="59">
        <v>819</v>
      </c>
      <c r="C8" s="57" t="s">
        <v>33</v>
      </c>
      <c r="D8" s="59" t="s">
        <v>34</v>
      </c>
      <c r="E8" s="59">
        <v>410</v>
      </c>
      <c r="F8" s="58">
        <v>327700950.98000002</v>
      </c>
      <c r="G8" s="84">
        <v>327700950.98000002</v>
      </c>
      <c r="H8" s="93">
        <v>326036038.38</v>
      </c>
      <c r="I8" s="94">
        <f t="shared" si="0"/>
        <v>99.491941480480577</v>
      </c>
    </row>
    <row r="9" spans="1:9" ht="53.25" customHeight="1" x14ac:dyDescent="0.25">
      <c r="A9" s="70" t="s">
        <v>30</v>
      </c>
      <c r="B9" s="59">
        <v>819</v>
      </c>
      <c r="C9" s="60" t="s">
        <v>31</v>
      </c>
      <c r="D9" s="59" t="s">
        <v>32</v>
      </c>
      <c r="E9" s="59">
        <v>410</v>
      </c>
      <c r="F9" s="58">
        <v>121893233.78</v>
      </c>
      <c r="G9" s="84">
        <v>121893233.78</v>
      </c>
      <c r="H9" s="95">
        <v>121893233.78</v>
      </c>
      <c r="I9" s="94">
        <f t="shared" si="0"/>
        <v>100</v>
      </c>
    </row>
    <row r="10" spans="1:9" x14ac:dyDescent="0.25">
      <c r="A10" s="116" t="s">
        <v>5</v>
      </c>
      <c r="B10" s="117"/>
      <c r="C10" s="117"/>
      <c r="D10" s="117"/>
      <c r="E10" s="117"/>
      <c r="F10" s="118"/>
      <c r="G10" s="81"/>
      <c r="H10" s="93"/>
      <c r="I10" s="94"/>
    </row>
    <row r="11" spans="1:9" ht="68.25" customHeight="1" x14ac:dyDescent="0.25">
      <c r="A11" s="70" t="s">
        <v>40</v>
      </c>
      <c r="B11" s="59">
        <v>817</v>
      </c>
      <c r="C11" s="60" t="s">
        <v>28</v>
      </c>
      <c r="D11" s="59" t="s">
        <v>27</v>
      </c>
      <c r="E11" s="59">
        <v>520</v>
      </c>
      <c r="F11" s="61">
        <v>3012446.04</v>
      </c>
      <c r="G11" s="85">
        <v>3012446.04</v>
      </c>
      <c r="H11" s="96">
        <v>3012446.04</v>
      </c>
      <c r="I11" s="94">
        <f t="shared" si="0"/>
        <v>100</v>
      </c>
    </row>
    <row r="12" spans="1:9" ht="69" customHeight="1" x14ac:dyDescent="0.25">
      <c r="A12" s="70" t="s">
        <v>41</v>
      </c>
      <c r="B12" s="59">
        <v>817</v>
      </c>
      <c r="C12" s="60" t="s">
        <v>28</v>
      </c>
      <c r="D12" s="59" t="s">
        <v>27</v>
      </c>
      <c r="E12" s="59">
        <v>520</v>
      </c>
      <c r="F12" s="61">
        <v>5062702.6900000004</v>
      </c>
      <c r="G12" s="85">
        <v>5062702.6900000004</v>
      </c>
      <c r="H12" s="96">
        <v>5062702.6900000004</v>
      </c>
      <c r="I12" s="94">
        <f t="shared" si="0"/>
        <v>100</v>
      </c>
    </row>
    <row r="13" spans="1:9" ht="66" customHeight="1" x14ac:dyDescent="0.25">
      <c r="A13" s="70" t="s">
        <v>42</v>
      </c>
      <c r="B13" s="59">
        <v>817</v>
      </c>
      <c r="C13" s="60" t="s">
        <v>28</v>
      </c>
      <c r="D13" s="59" t="s">
        <v>27</v>
      </c>
      <c r="E13" s="59">
        <v>520</v>
      </c>
      <c r="F13" s="61">
        <v>581565.27</v>
      </c>
      <c r="G13" s="85">
        <v>581565.27</v>
      </c>
      <c r="H13" s="96">
        <v>581565.27</v>
      </c>
      <c r="I13" s="94">
        <f t="shared" si="0"/>
        <v>100</v>
      </c>
    </row>
    <row r="14" spans="1:9" ht="84" customHeight="1" x14ac:dyDescent="0.25">
      <c r="A14" s="69" t="s">
        <v>61</v>
      </c>
      <c r="B14" s="56">
        <v>819</v>
      </c>
      <c r="C14" s="57" t="s">
        <v>17</v>
      </c>
      <c r="D14" s="56" t="s">
        <v>24</v>
      </c>
      <c r="E14" s="62">
        <v>520</v>
      </c>
      <c r="F14" s="58">
        <v>36250899</v>
      </c>
      <c r="G14" s="84">
        <v>36250899</v>
      </c>
      <c r="H14" s="95">
        <v>36250899</v>
      </c>
      <c r="I14" s="94">
        <f t="shared" si="0"/>
        <v>100</v>
      </c>
    </row>
    <row r="15" spans="1:9" ht="102.75" customHeight="1" x14ac:dyDescent="0.25">
      <c r="A15" s="69" t="s">
        <v>26</v>
      </c>
      <c r="B15" s="56">
        <v>819</v>
      </c>
      <c r="C15" s="57" t="s">
        <v>17</v>
      </c>
      <c r="D15" s="56" t="s">
        <v>24</v>
      </c>
      <c r="E15" s="62">
        <v>520</v>
      </c>
      <c r="F15" s="58">
        <v>12826522</v>
      </c>
      <c r="G15" s="84">
        <v>12826522</v>
      </c>
      <c r="H15" s="95">
        <v>12826522</v>
      </c>
      <c r="I15" s="94">
        <f t="shared" si="0"/>
        <v>100</v>
      </c>
    </row>
    <row r="16" spans="1:9" ht="87" customHeight="1" x14ac:dyDescent="0.25">
      <c r="A16" s="69" t="s">
        <v>48</v>
      </c>
      <c r="B16" s="56">
        <v>819</v>
      </c>
      <c r="C16" s="57" t="s">
        <v>17</v>
      </c>
      <c r="D16" s="56" t="s">
        <v>24</v>
      </c>
      <c r="E16" s="62">
        <v>520</v>
      </c>
      <c r="F16" s="58">
        <v>57683843</v>
      </c>
      <c r="G16" s="84">
        <v>57683843</v>
      </c>
      <c r="H16" s="95">
        <v>57683843</v>
      </c>
      <c r="I16" s="94">
        <f t="shared" si="0"/>
        <v>100</v>
      </c>
    </row>
    <row r="17" spans="1:9" ht="86.25" customHeight="1" x14ac:dyDescent="0.25">
      <c r="A17" s="69" t="s">
        <v>49</v>
      </c>
      <c r="B17" s="56">
        <v>819</v>
      </c>
      <c r="C17" s="57" t="s">
        <v>17</v>
      </c>
      <c r="D17" s="56" t="s">
        <v>24</v>
      </c>
      <c r="E17" s="62">
        <v>520</v>
      </c>
      <c r="F17" s="58">
        <v>3766578</v>
      </c>
      <c r="G17" s="84">
        <v>3766578</v>
      </c>
      <c r="H17" s="95">
        <v>3766578</v>
      </c>
      <c r="I17" s="94">
        <f t="shared" si="0"/>
        <v>100</v>
      </c>
    </row>
    <row r="18" spans="1:9" ht="72" customHeight="1" x14ac:dyDescent="0.25">
      <c r="A18" s="69" t="s">
        <v>20</v>
      </c>
      <c r="B18" s="56">
        <v>819</v>
      </c>
      <c r="C18" s="57" t="s">
        <v>17</v>
      </c>
      <c r="D18" s="56" t="s">
        <v>24</v>
      </c>
      <c r="E18" s="62">
        <v>520</v>
      </c>
      <c r="F18" s="58">
        <v>11652046</v>
      </c>
      <c r="G18" s="84">
        <v>11652046</v>
      </c>
      <c r="H18" s="95">
        <v>11652046</v>
      </c>
      <c r="I18" s="94">
        <f t="shared" si="0"/>
        <v>100</v>
      </c>
    </row>
    <row r="19" spans="1:9" ht="69" customHeight="1" x14ac:dyDescent="0.25">
      <c r="A19" s="69" t="s">
        <v>21</v>
      </c>
      <c r="B19" s="56">
        <v>819</v>
      </c>
      <c r="C19" s="57" t="s">
        <v>17</v>
      </c>
      <c r="D19" s="56" t="s">
        <v>24</v>
      </c>
      <c r="E19" s="62">
        <v>520</v>
      </c>
      <c r="F19" s="58">
        <v>18613559</v>
      </c>
      <c r="G19" s="84">
        <v>18613559</v>
      </c>
      <c r="H19" s="95">
        <v>18613559</v>
      </c>
      <c r="I19" s="94">
        <f t="shared" si="0"/>
        <v>100</v>
      </c>
    </row>
    <row r="20" spans="1:9" ht="51" customHeight="1" x14ac:dyDescent="0.25">
      <c r="A20" s="69" t="s">
        <v>22</v>
      </c>
      <c r="B20" s="56">
        <v>819</v>
      </c>
      <c r="C20" s="57" t="s">
        <v>17</v>
      </c>
      <c r="D20" s="56" t="s">
        <v>24</v>
      </c>
      <c r="E20" s="62">
        <v>520</v>
      </c>
      <c r="F20" s="58">
        <v>16793580</v>
      </c>
      <c r="G20" s="84">
        <v>16793580</v>
      </c>
      <c r="H20" s="95">
        <v>16793580</v>
      </c>
      <c r="I20" s="94">
        <f t="shared" si="0"/>
        <v>100</v>
      </c>
    </row>
    <row r="21" spans="1:9" ht="69" customHeight="1" x14ac:dyDescent="0.25">
      <c r="A21" s="71" t="s">
        <v>35</v>
      </c>
      <c r="B21" s="56">
        <v>819</v>
      </c>
      <c r="C21" s="57" t="s">
        <v>17</v>
      </c>
      <c r="D21" s="56" t="s">
        <v>24</v>
      </c>
      <c r="E21" s="62">
        <v>520</v>
      </c>
      <c r="F21" s="63">
        <v>4949436</v>
      </c>
      <c r="G21" s="86">
        <v>4949436</v>
      </c>
      <c r="H21" s="97">
        <v>4949436</v>
      </c>
      <c r="I21" s="94">
        <f t="shared" si="0"/>
        <v>100</v>
      </c>
    </row>
    <row r="22" spans="1:9" ht="99.75" customHeight="1" x14ac:dyDescent="0.25">
      <c r="A22" s="71" t="s">
        <v>44</v>
      </c>
      <c r="B22" s="56">
        <v>819</v>
      </c>
      <c r="C22" s="57" t="s">
        <v>17</v>
      </c>
      <c r="D22" s="56" t="s">
        <v>24</v>
      </c>
      <c r="E22" s="62">
        <v>520</v>
      </c>
      <c r="F22" s="63">
        <v>6194416</v>
      </c>
      <c r="G22" s="86">
        <v>6194416</v>
      </c>
      <c r="H22" s="97">
        <v>6194416</v>
      </c>
      <c r="I22" s="94">
        <f t="shared" si="0"/>
        <v>100</v>
      </c>
    </row>
    <row r="23" spans="1:9" ht="33.75" customHeight="1" x14ac:dyDescent="0.25">
      <c r="A23" s="70" t="s">
        <v>16</v>
      </c>
      <c r="B23" s="59">
        <v>819</v>
      </c>
      <c r="C23" s="60" t="s">
        <v>15</v>
      </c>
      <c r="D23" s="59" t="s">
        <v>25</v>
      </c>
      <c r="E23" s="59">
        <v>520</v>
      </c>
      <c r="F23" s="58">
        <v>28543561.34</v>
      </c>
      <c r="G23" s="84">
        <v>28543561.34</v>
      </c>
      <c r="H23" s="98">
        <v>28543136.420000002</v>
      </c>
      <c r="I23" s="94">
        <f t="shared" si="0"/>
        <v>99.998511328019177</v>
      </c>
    </row>
    <row r="24" spans="1:9" ht="34.5" customHeight="1" x14ac:dyDescent="0.25">
      <c r="A24" s="70" t="s">
        <v>14</v>
      </c>
      <c r="B24" s="59">
        <v>819</v>
      </c>
      <c r="C24" s="60" t="s">
        <v>15</v>
      </c>
      <c r="D24" s="59" t="s">
        <v>23</v>
      </c>
      <c r="E24" s="59">
        <v>520</v>
      </c>
      <c r="F24" s="58">
        <v>51371291</v>
      </c>
      <c r="G24" s="84">
        <v>51371291</v>
      </c>
      <c r="H24" s="98">
        <v>51340233.219999999</v>
      </c>
      <c r="I24" s="94">
        <f t="shared" si="0"/>
        <v>99.939542535537981</v>
      </c>
    </row>
    <row r="25" spans="1:9" ht="68.25" customHeight="1" x14ac:dyDescent="0.25">
      <c r="A25" s="69" t="s">
        <v>36</v>
      </c>
      <c r="B25" s="59">
        <v>819</v>
      </c>
      <c r="C25" s="60" t="s">
        <v>37</v>
      </c>
      <c r="D25" s="59" t="s">
        <v>38</v>
      </c>
      <c r="E25" s="59">
        <v>520</v>
      </c>
      <c r="F25" s="58">
        <v>171081457.27000001</v>
      </c>
      <c r="G25" s="84">
        <v>172081457.27000001</v>
      </c>
      <c r="H25" s="95">
        <v>171081457.27000001</v>
      </c>
      <c r="I25" s="94">
        <f t="shared" si="0"/>
        <v>100</v>
      </c>
    </row>
    <row r="26" spans="1:9" ht="36" customHeight="1" x14ac:dyDescent="0.25">
      <c r="A26" s="69" t="s">
        <v>39</v>
      </c>
      <c r="B26" s="59">
        <v>819</v>
      </c>
      <c r="C26" s="60" t="s">
        <v>37</v>
      </c>
      <c r="D26" s="59" t="s">
        <v>38</v>
      </c>
      <c r="E26" s="59">
        <v>520</v>
      </c>
      <c r="F26" s="58">
        <v>167638594.08000001</v>
      </c>
      <c r="G26" s="84">
        <v>160948594.08000001</v>
      </c>
      <c r="H26" s="98">
        <v>159558314.41</v>
      </c>
      <c r="I26" s="94">
        <f t="shared" si="0"/>
        <v>95.179940684694614</v>
      </c>
    </row>
    <row r="27" spans="1:9" ht="51" customHeight="1" x14ac:dyDescent="0.25">
      <c r="A27" s="69" t="s">
        <v>63</v>
      </c>
      <c r="B27" s="59">
        <v>819</v>
      </c>
      <c r="C27" s="60" t="s">
        <v>37</v>
      </c>
      <c r="D27" s="59" t="s">
        <v>38</v>
      </c>
      <c r="E27" s="59">
        <v>520</v>
      </c>
      <c r="F27" s="58">
        <v>186583367.81</v>
      </c>
      <c r="G27" s="84">
        <v>186583367.81</v>
      </c>
      <c r="H27" s="95">
        <v>186583367.81</v>
      </c>
      <c r="I27" s="94">
        <f t="shared" si="0"/>
        <v>100</v>
      </c>
    </row>
    <row r="28" spans="1:9" ht="24" customHeight="1" x14ac:dyDescent="0.25">
      <c r="A28" s="119" t="s">
        <v>8</v>
      </c>
      <c r="B28" s="119"/>
      <c r="C28" s="119"/>
      <c r="D28" s="119"/>
      <c r="E28" s="119"/>
      <c r="F28" s="64">
        <f>SUM(F6:F9,F11:F27)</f>
        <v>1555032890.26</v>
      </c>
      <c r="G28" s="64">
        <f t="shared" ref="G28:H28" si="1">SUM(G6:G9,G11:G27)</f>
        <v>1549342890.26</v>
      </c>
      <c r="H28" s="64">
        <f t="shared" si="1"/>
        <v>1520414724.1300001</v>
      </c>
      <c r="I28" s="99">
        <f t="shared" si="0"/>
        <v>97.773798461316673</v>
      </c>
    </row>
    <row r="30" spans="1:9" s="78" customFormat="1" ht="21" x14ac:dyDescent="0.35">
      <c r="A30" s="110" t="s">
        <v>68</v>
      </c>
      <c r="B30" s="111"/>
      <c r="C30" s="111"/>
      <c r="D30" s="73"/>
      <c r="E30" s="73"/>
      <c r="F30" s="112" t="s">
        <v>69</v>
      </c>
      <c r="G30" s="112"/>
      <c r="H30" s="112"/>
      <c r="I30" s="67"/>
    </row>
    <row r="31" spans="1:9" x14ac:dyDescent="0.25">
      <c r="A31" s="74"/>
      <c r="B31" s="75"/>
      <c r="C31" s="75"/>
      <c r="D31" s="75"/>
      <c r="E31" s="75"/>
      <c r="F31" s="76"/>
      <c r="G31" s="76"/>
      <c r="H31" s="87"/>
    </row>
    <row r="32" spans="1:9" x14ac:dyDescent="0.25">
      <c r="A32" s="77" t="s">
        <v>70</v>
      </c>
      <c r="B32" s="75"/>
      <c r="C32" s="75"/>
      <c r="D32" s="75"/>
      <c r="E32" s="75"/>
      <c r="F32" s="75"/>
      <c r="G32" s="75"/>
      <c r="H32" s="88"/>
    </row>
    <row r="33" spans="1:8" x14ac:dyDescent="0.25">
      <c r="A33" s="65" t="s">
        <v>71</v>
      </c>
      <c r="F33" s="124"/>
      <c r="G33" s="124"/>
      <c r="H33" s="124"/>
    </row>
  </sheetData>
  <mergeCells count="7">
    <mergeCell ref="H2:I2"/>
    <mergeCell ref="A1:I1"/>
    <mergeCell ref="A30:C30"/>
    <mergeCell ref="F30:H30"/>
    <mergeCell ref="A5:F5"/>
    <mergeCell ref="A10:F10"/>
    <mergeCell ref="A28:E28"/>
  </mergeCells>
  <pageMargins left="0.70866141732283472" right="0.47" top="0.41" bottom="0.35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 16.1</vt:lpstr>
      <vt:lpstr>Сокращенный</vt:lpstr>
      <vt:lpstr>'Прил 16.1'!Заголовки_для_печати</vt:lpstr>
      <vt:lpstr>Сокращенный!Заголовки_для_печати</vt:lpstr>
      <vt:lpstr>'Прил 16.1'!Область_печати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Бурштейн</cp:lastModifiedBy>
  <cp:lastPrinted>2018-03-23T07:23:33Z</cp:lastPrinted>
  <dcterms:created xsi:type="dcterms:W3CDTF">2016-03-17T08:41:05Z</dcterms:created>
  <dcterms:modified xsi:type="dcterms:W3CDTF">2018-03-23T08:11:13Z</dcterms:modified>
</cp:coreProperties>
</file>